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oduction" sheetId="1" r:id="rId4"/>
    <sheet state="visible" name="Summary" sheetId="2" r:id="rId5"/>
    <sheet state="visible" name="Assessment" sheetId="3" r:id="rId6"/>
    <sheet state="visible" name="References" sheetId="4" r:id="rId7"/>
  </sheets>
  <definedNames>
    <definedName name="Other_Arrangements">References!$E$46:$F$47</definedName>
    <definedName name="Person_Entity_Authentication">References!$B$42:$C$42</definedName>
    <definedName name="Written_Contract">References!$E$25:$F$25</definedName>
    <definedName name="Availability">References!$E$51:$F$51</definedName>
    <definedName name="Security_Incident_Proc">References!$B$18:$C$18</definedName>
    <definedName name="Data_Backup_Plan">References!$E$19:$F$19</definedName>
    <definedName name="Workstation_Use">References!$B$30:$C$30</definedName>
    <definedName name="Contingency_Plan">References!$B$19:$C$23</definedName>
    <definedName name="Malicious_Software">References!$E$15:$F$15</definedName>
    <definedName name="Access_Authorization">References!$E$12:$F$12</definedName>
    <definedName name="Integrity_Controls">References!$E$43:$F$43</definedName>
    <definedName name="Sec_Awareness_Training">References!$B$14:$C$17</definedName>
    <definedName name="Login_Monitoring">References!$E$16:$F$16</definedName>
    <definedName name="WF_Clearance">References!$E$9:$F$9</definedName>
    <definedName name="Updates">References!$E$52:$F$52</definedName>
    <definedName name="TRansmission_Security">References!$B$43:$C$44</definedName>
    <definedName name="WF_Security">References!$B$8:$C$10</definedName>
    <definedName name="Media_Accountability">References!$E$34:$F$34</definedName>
    <definedName name="Data_Backup_Storage">References!$E$35:$F$35</definedName>
    <definedName name="Security_Mgmt_Process">References!$B$3:$C$6</definedName>
    <definedName name="Assigned_Sec_Resp">References!$B$7:$C$7</definedName>
    <definedName name="User_ID">References!$E$36:$F$36</definedName>
    <definedName name="Disaster_Recovery_Plan">References!$E$20:$F$20</definedName>
    <definedName name="Media_Disposal">References!$E$32:$F$32</definedName>
    <definedName name="Response_Reporting">References!$E$18:$F$18</definedName>
    <definedName name="Group_Health_Plans">References!$B$48:$C$48</definedName>
    <definedName name="Access_Control">References!$B$36:$C$39</definedName>
    <definedName name="Bus_Assoc_Contracts">References!$E$45:$F$45</definedName>
    <definedName name="Facility_Access_Cntrls">References!$B$26:$C$29</definedName>
    <definedName name="Clearinghouse">References!$E$11:$F$11</definedName>
    <definedName name="Emergency_Access">References!$E$37:$F$37</definedName>
    <definedName name="Auto_Logoff">References!$E$38:$F$38</definedName>
    <definedName name="Term_Procedures">References!$E$10:$F$10</definedName>
    <definedName name="Audit_Controls">References!$B$40:$C$40</definedName>
    <definedName name="Integrity">References!$B$41:$C$41</definedName>
    <definedName name="Data_Criticality">References!$E$23:$F$23</definedName>
    <definedName name="Risk_Analysis">References!$E$3:$F$3</definedName>
    <definedName name="Info_System_Activity">References!$E$6:$F$6</definedName>
    <definedName name="Evaluation">References!$B$24:$C$24</definedName>
    <definedName name="Facility_Security_Plan">References!$E$27:$F$27</definedName>
    <definedName name="Risk">References!$E$3:$F$3</definedName>
    <definedName name="Bus_Assoc_Contracts_Arrange">References!$B$25:$C$25</definedName>
    <definedName name="Info_Access_Management">References!$B$11:$C$13</definedName>
    <definedName name="Risk_Management">References!$E$4:$F$4</definedName>
    <definedName name="Media_Reuse">References!$E$33:$F$33</definedName>
    <definedName name="Time_Limit">References!$E$50:$F$50</definedName>
    <definedName name="Workstation_Security">References!$B$31:$C$31</definedName>
    <definedName name="Sec_Reminders">References!$E$14:$F$14</definedName>
    <definedName name="Authorization_Supervision">References!$E$8:$F$8</definedName>
    <definedName name="Maint_Records">References!$E$29:$F$29</definedName>
    <definedName name="Trans_Sec_Encryption">References!$E$44:$F$44</definedName>
    <definedName name="Contingency_Operations">References!$E$26:$F$26</definedName>
    <definedName name="Emergency_Mode">References!$E$21:$F$21</definedName>
    <definedName name="Access_Cntrl_Encryption">References!$E$39:$F$39</definedName>
    <definedName name="Organization_Bus_Assoc_">References!$B$45:$C$47</definedName>
    <definedName name="Mech_2_Authenticate">References!$E$41:$F$41</definedName>
    <definedName name="Access_Control_Val">References!$E$28:$F$28</definedName>
    <definedName name="Documentation">References!$B$50:$C$52</definedName>
    <definedName name="Testing_Revision">References!$E$22:$F$22</definedName>
    <definedName name="Policy_and_Procedures">References!$B$49:$C$49</definedName>
    <definedName name="Sanction_Policy">References!$E$5:$F$5</definedName>
    <definedName name="Plan_Documents">References!$E$48:$F$48</definedName>
    <definedName name="Access_Establishment">References!$E$13:$F$13</definedName>
    <definedName name="DeviceandMedia_Controls">References!$B$32:$C$35</definedName>
    <definedName name="Password_Mgmt">References!$E$17:$F$17</definedName>
  </definedNames>
  <calcPr/>
</workbook>
</file>

<file path=xl/sharedStrings.xml><?xml version="1.0" encoding="utf-8"?>
<sst xmlns="http://schemas.openxmlformats.org/spreadsheetml/2006/main" count="955" uniqueCount="467">
  <si>
    <t>HIPAA Security Assessment for Superna Products</t>
  </si>
  <si>
    <t>Instructions</t>
  </si>
  <si>
    <t>This document shows the compliance possible for technical requirements when Superna products are used to to secure and protect Health Care data stored on PowerScale and ECS</t>
  </si>
  <si>
    <t>Assessment Tab</t>
  </si>
  <si>
    <t>The first four columns in this worksheet identify the specific HIPAA requirement, section, and reference from the final security standard.  The column labeled "Question" contains questions that need to be answered as part of the assessment.  The "Example" column provides more details to assist the reader in answering the questions.  Enter values "0", "1", "2" or "N/A" in two columns labeled "DOC" and "USE".  Refer to the "Scoring" section below to determine the appropriate value for each column.  The scores for DOC and Use are populated based on features in Superna products that self document compliance and Using the product features to technically comply with the HIPAA requirements</t>
  </si>
  <si>
    <t xml:space="preserve">The "Comments"  lists products that will comply with the technical requirements
</t>
  </si>
  <si>
    <t>Summary Tab</t>
  </si>
  <si>
    <r>
      <rPr>
        <rFont val="Arial"/>
        <color theme="1"/>
        <sz val="10.0"/>
      </rPr>
      <t>The "Summary" tab will automatically summarize all numerical information from the "Assessment" tab.  Each major section of the HIPAA security standard will show a total score computed from the Assessment Tab answers.  The "%COMP" column shows how close each major section is to full compliance.  The compliance rating will indicate either "</t>
    </r>
    <r>
      <rPr>
        <rFont val="Arial"/>
        <b/>
        <color theme="1"/>
        <sz val="10.0"/>
      </rPr>
      <t>Non-Compliant</t>
    </r>
    <r>
      <rPr>
        <rFont val="Arial"/>
        <color theme="1"/>
        <sz val="10.0"/>
      </rPr>
      <t>", "</t>
    </r>
    <r>
      <rPr>
        <rFont val="Arial"/>
        <b/>
        <color theme="1"/>
        <sz val="10.0"/>
      </rPr>
      <t>Partial Compliance</t>
    </r>
    <r>
      <rPr>
        <rFont val="Arial"/>
        <color theme="1"/>
        <sz val="10.0"/>
      </rPr>
      <t>", "</t>
    </r>
    <r>
      <rPr>
        <rFont val="Arial"/>
        <b/>
        <color theme="1"/>
        <sz val="10.0"/>
      </rPr>
      <t>Compliant</t>
    </r>
    <r>
      <rPr>
        <rFont val="Arial"/>
        <color theme="1"/>
        <sz val="10.0"/>
      </rPr>
      <t>", or "</t>
    </r>
    <r>
      <rPr>
        <rFont val="Arial"/>
        <b/>
        <color theme="1"/>
        <sz val="10.0"/>
      </rPr>
      <t>Not Applicable</t>
    </r>
    <r>
      <rPr>
        <rFont val="Arial"/>
        <color theme="1"/>
        <sz val="10.0"/>
      </rPr>
      <t xml:space="preserve">" or "Business process" which means it is not a pure technical requirement and an organization needs to follow a process to comply.  </t>
    </r>
  </si>
  <si>
    <t>Rows highlighted in yellow reflect the HIPAA Security Standard requirements shown in the final rule as "REQUIRED".</t>
  </si>
  <si>
    <t xml:space="preserve">Rows highlighted in green reflect the HIPAA Security Standard requirements shown in the final rule as "ADDRESSABLE".  </t>
  </si>
  <si>
    <t>References Tab</t>
  </si>
  <si>
    <t xml:space="preserve">This worksheet contains references to each standard and specification in the final HIPAA Security Rule.  In the event the user wants to see the specific standard or specification while filling out the Assessment, each standard and specification in the rule is hyperlinked from the corresponding standard or specification on the Assessment Tab. </t>
  </si>
  <si>
    <t>Scoring</t>
  </si>
  <si>
    <t>0 = NOT STARTED</t>
  </si>
  <si>
    <t>Procedure, process, practice, document or solution does not exist.  Nothing has been done to address this criteria.</t>
  </si>
  <si>
    <t>1 = WORKING ON IT</t>
  </si>
  <si>
    <t>No formal procedure, process, practice, document or solution is currently in place however criteria is being addressed in some fashion.</t>
  </si>
  <si>
    <t>2 = COMPLETED</t>
  </si>
  <si>
    <t>There is an existing procedure, process, practice, document, or solution in use, it meets standard requirements, and the item is fully implemented.</t>
  </si>
  <si>
    <t>Business Process</t>
  </si>
  <si>
    <t xml:space="preserve">"Business process" which means it is not a pure technical requirement and an organization needs to follow a process to comply.  </t>
  </si>
  <si>
    <t>N/A = NOT APPLICABLE</t>
  </si>
  <si>
    <t xml:space="preserve">This should be used when a criteria does not apply </t>
  </si>
  <si>
    <t>HIPAA Security Assessment - Summary Report for Superna Products</t>
  </si>
  <si>
    <t>Safeguards</t>
  </si>
  <si>
    <t>Security Standards</t>
  </si>
  <si>
    <t>Assessment Percentage</t>
  </si>
  <si>
    <t>Assessment Compliance Rating</t>
  </si>
  <si>
    <t>Administrative Safeguards</t>
  </si>
  <si>
    <t>§164.308(a)(1)(i)</t>
  </si>
  <si>
    <t>Security Management Process</t>
  </si>
  <si>
    <t xml:space="preserve">§164.308(a)(2)  </t>
  </si>
  <si>
    <t>Assigned Security Responsibility</t>
  </si>
  <si>
    <t xml:space="preserve">§164.308(a)(3)(i) </t>
  </si>
  <si>
    <t>Workforce Security</t>
  </si>
  <si>
    <t>§164.308(a)(4)(i)</t>
  </si>
  <si>
    <t>Information Access Management</t>
  </si>
  <si>
    <t xml:space="preserve">§164.308(a)(5)(i)  </t>
  </si>
  <si>
    <t>Security Awareness and Training</t>
  </si>
  <si>
    <t xml:space="preserve">§164.308(a)(6)(i) </t>
  </si>
  <si>
    <t>Security Incident Procedures</t>
  </si>
  <si>
    <t>§164.308(a)(7)(i)</t>
  </si>
  <si>
    <t>Contingency Plan</t>
  </si>
  <si>
    <t xml:space="preserve">§164.308(a)(8) </t>
  </si>
  <si>
    <t>Evaluation</t>
  </si>
  <si>
    <t>§164.308(b)(1)</t>
  </si>
  <si>
    <t>Business Associate Contracts and Other Arrangements</t>
  </si>
  <si>
    <t>Physical Safeguards</t>
  </si>
  <si>
    <t xml:space="preserve">§164.310(a)(1) </t>
  </si>
  <si>
    <t xml:space="preserve"> Facility Access Controls</t>
  </si>
  <si>
    <t xml:space="preserve">§164.310(b) </t>
  </si>
  <si>
    <t>Workstation Use</t>
  </si>
  <si>
    <t>§164.310(c)</t>
  </si>
  <si>
    <t>Workstation Security</t>
  </si>
  <si>
    <t>§164.310(d)(1)</t>
  </si>
  <si>
    <t>Device and Media Controls</t>
  </si>
  <si>
    <t>Technical Safeguards</t>
  </si>
  <si>
    <t xml:space="preserve">§164.312(a)(1) </t>
  </si>
  <si>
    <t>Access Control</t>
  </si>
  <si>
    <t>§164.312(b)</t>
  </si>
  <si>
    <t>Audit Controls</t>
  </si>
  <si>
    <t xml:space="preserve">§164.312(c)(1) </t>
  </si>
  <si>
    <t>Integrity</t>
  </si>
  <si>
    <t xml:space="preserve">§164.312(d) </t>
  </si>
  <si>
    <t>Person or Entity Authentication</t>
  </si>
  <si>
    <t xml:space="preserve">§164.312(e)(1) </t>
  </si>
  <si>
    <t>Transmission Security</t>
  </si>
  <si>
    <t>Organizational Requirements</t>
  </si>
  <si>
    <t>§164.314(a)(1)</t>
  </si>
  <si>
    <t>§164.314(b)(1)</t>
  </si>
  <si>
    <t>Requirements for Group Health Plans</t>
  </si>
  <si>
    <t>Policy, Procedures, and Documentation</t>
  </si>
  <si>
    <t>§164.316(a)</t>
  </si>
  <si>
    <t>Policy and Procedures</t>
  </si>
  <si>
    <t>§164.316(b)(1)</t>
  </si>
  <si>
    <t>Documentation</t>
  </si>
  <si>
    <t xml:space="preserve"> </t>
  </si>
  <si>
    <t>ID</t>
  </si>
  <si>
    <t>Standards</t>
  </si>
  <si>
    <t>Specifications</t>
  </si>
  <si>
    <t>Questions</t>
  </si>
  <si>
    <t>Example</t>
  </si>
  <si>
    <t>Doc</t>
  </si>
  <si>
    <t>Use</t>
  </si>
  <si>
    <t>Total</t>
  </si>
  <si>
    <t>%Comp</t>
  </si>
  <si>
    <t>Compliance Rating</t>
  </si>
  <si>
    <t>Comments</t>
  </si>
  <si>
    <t>Assigned To</t>
  </si>
  <si>
    <t>Administrative Safeguard</t>
  </si>
  <si>
    <t>Security Management Process §164.308(a)(1)</t>
  </si>
  <si>
    <t>Risk Analysis</t>
  </si>
  <si>
    <t>Is a Risk Analysis process used to ensure cost-effective security measures are used to mitigate expected losses?  If yes, is the Risk Analysis process documented?</t>
  </si>
  <si>
    <t>For example, does the organization use a process to determine cost effective security control measures in relation to the loss that would occur if these measures were not in place.</t>
  </si>
  <si>
    <t>N/A</t>
  </si>
  <si>
    <t>Risk Management</t>
  </si>
  <si>
    <t>Are security measures implemented to reduce risks and vulnerabilities to an appropriate level for the organization?</t>
  </si>
  <si>
    <t>Each organization must accept a certain level of risk and must be able to determine and document that appropriate level.</t>
  </si>
  <si>
    <t>Sanction Policy</t>
  </si>
  <si>
    <t xml:space="preserve">Do documented policies and procedures exist regarding disciplinary actions (stipulations for misuse or misconduct)? Have they been communicated to all employees?  </t>
  </si>
  <si>
    <t>These would be disciplinary actions for misuse or misappropriation of health information. (e.g. verbal warning, notice of disciplinary action placed in personnel files, removal of system privileges, termination of employment, and contract penalties).</t>
  </si>
  <si>
    <t>Information System Activity Review</t>
  </si>
  <si>
    <t>Are audit logs reviewed?  If yes, how often?  Is there a responsible entity?   Is this effort documented?  Is audit logging for communications enabled?</t>
  </si>
  <si>
    <t>Organizations will be required to provide and maintain ongoing analysis/review of the records of system activity (logins, file access, security incidents) to help identify security violations.  This will include operating systems, applications, and networked systems.</t>
  </si>
  <si>
    <t>Easy Auditor and Eyeglass DR provide automated documentation for reporting on compliance and allows activity of all unstructured data to be monitored and reported on for a compliance audit</t>
  </si>
  <si>
    <t>Security Management Process Totals</t>
  </si>
  <si>
    <t>Assigned Security Responsibility §164.308(a)(2)</t>
  </si>
  <si>
    <t>No Implementation Specifications</t>
  </si>
  <si>
    <t>Has the security responsibility for the organization been assigned to an individual or group?  If yes, is it documented?</t>
  </si>
  <si>
    <t>Organizations will be required to assign security responsibility to a particular individual or group.  They will be responsible for ensuring security measures to protect data and ensure individuals act accordingly in the protection of data.  This is important in providing an organizational focus towards security and the ability to pinpoint responsibility.</t>
  </si>
  <si>
    <t>Assigned Security Responsibility Totals</t>
  </si>
  <si>
    <t>Workforce Security §164.308(a)(3)(i)</t>
  </si>
  <si>
    <t>Authorization and/or Supervision</t>
  </si>
  <si>
    <t>Are procedures in place to ensure personnel performing technical system maintenance activities  are supervised by authorized/knowledgeable individuals, and that operational personnel are appropriately authorized to access systems?  Are these procedures documented?</t>
  </si>
  <si>
    <t>Example, Maintenance personnel are directly monitored by escorts near Health Information.  Operational personnel should also have the appropriate access to data or systems.</t>
  </si>
  <si>
    <t>Workforce Clearance Procedures</t>
  </si>
  <si>
    <t>Are personnel clearance procedures established and maintained?  Are these procedures documented?</t>
  </si>
  <si>
    <t>For example, a protective measure to determine that an individuals access to sensitive unclassified information and sensitive information is admissible.</t>
  </si>
  <si>
    <t>Does the organization follow personnel clearance procedures to verify access privileges before admission?  Are these procedures documented?</t>
  </si>
  <si>
    <t>Organizations will be required to have formal documented policies and procedures for validating the access privileges of an entity before granting those privileges.</t>
  </si>
  <si>
    <t>Termination Procedures</t>
  </si>
  <si>
    <t xml:space="preserve">Are access lists up-dated in a timely manner when employee accesses change?  If yes, are they documented and updated consistently?  </t>
  </si>
  <si>
    <t>Despite the nature of access lists, employees must be removed upon termination or modified to reflect when a job function or role changes.</t>
  </si>
  <si>
    <t>Does the organization follow termination procedures that include checklists for collecting access-providing materials?  If yes, are these procedures followed consistently?  Are these termination procedures documented?</t>
  </si>
  <si>
    <t xml:space="preserve">Termination procedures will be required to be documented and implemented.  These are important to prevent the possibility of unauthorized access to secure data by those who are no longer authorized to access the data (e.g. voluntary or involuntary exit).  Organizations will need to collect keys, tokens, and identification cards.  </t>
  </si>
  <si>
    <t>Does the organization follow procedures for changing combination and locking mechanisms?  Are these procedures documented?</t>
  </si>
  <si>
    <t>Documented procedures for changing of combinations and locking mechanisms, on a defined time schedule, and when personnel no longer have a need to know.</t>
  </si>
  <si>
    <t>Does the organization have documented termination checklists which include procedures for removing user account(s) in a timely manner?</t>
  </si>
  <si>
    <t>Organizations will be responsible for removing user account(s) from computer system(s) (email),  in a timely manner.</t>
  </si>
  <si>
    <t>Workforce Security Totals</t>
  </si>
  <si>
    <t>Information Access Management §164.308(a)(4)(i)</t>
  </si>
  <si>
    <t>Isolating Healthcare Clearinghouse Function</t>
  </si>
  <si>
    <t>If the organization includes a healthcare clearinghouse, what policies and procedures are in place to isolate the clearinghouse electronic Protected Healthcare Information from the rest of the organization?</t>
  </si>
  <si>
    <t>Organizations are required to implement policies and procedures to protect against unauthorized or inadvertent disclosure of electronic Protected Healthcare Information from the larger organization.</t>
  </si>
  <si>
    <t>Access Authorization</t>
  </si>
  <si>
    <t>Are there rules established to determine the initial level of access an individual may have?  Are these rules documented?</t>
  </si>
  <si>
    <t>Organizations will be required to track the establishment of Initial Access through documentation efforts.  For example documentation on why the individual will require access.</t>
  </si>
  <si>
    <t>Access Establishment and Modification</t>
  </si>
  <si>
    <t>Does the organization follow procedures for governing access to information on a Need-to-Know basis?  If yes, who is responsible for maintaining documentation of these procedures?</t>
  </si>
  <si>
    <t>Organizations will be required to support a users given access level information.  A user should have access only to the data needed to perform a particular function.</t>
  </si>
  <si>
    <t>Does the organization have different levels of access to health information/data?  Are there rules established for granting access and authorization?  If yes, are these rules documented?</t>
  </si>
  <si>
    <t xml:space="preserve">Organizations will be required to maintain policies and procedures for identified access levels of access to a terminal, transaction, program, process or X of that user?  </t>
  </si>
  <si>
    <t>Are there rules established for the modification of individual accesses?  If yes, are these rules documented?</t>
  </si>
  <si>
    <t>Organizations will be required to track the modification of an individuals access.  For example,  procedures for why access for an  existing individual may change.</t>
  </si>
  <si>
    <t>Information Access Management Totals</t>
  </si>
  <si>
    <t>Security Awareness and Training §164.308(a)(5)(i)</t>
  </si>
  <si>
    <t>Security Reminders</t>
  </si>
  <si>
    <t>Are periodic security reminders issued to all employees?  If yes, are these reminders documented and do you feel that it is effective?</t>
  </si>
  <si>
    <t>It's purpose is to refresh knowledge of policies and procedures and to keep all employees alert to the latest types of security threats (occurring incidents or CERT alerts).</t>
  </si>
  <si>
    <t>Is formal information security awareness training conducted for all employees, agents, and contractors?  If yes, how often is it performed and is periodic re-attendance required?  Is the security awareness training program documented?</t>
  </si>
  <si>
    <t xml:space="preserve">The information security awareness training should include at a minimum:  virus protection, password use and protection. </t>
  </si>
  <si>
    <t xml:space="preserve">Does the organization conduct customized training sessions, based on job responsibilities, that focus on issues regarding the use of health information?  Does the organization include the employees responsibilities regarding confidentiality and security? </t>
  </si>
  <si>
    <t>Information security training should address issues that are directly related to employee duties (e.g. appropriate handling of individual health information and unattended workstation procedures).</t>
  </si>
  <si>
    <t>Protection from Malicious Software</t>
  </si>
  <si>
    <t>If  Security Awareness Training is conducted does it include (at a minimum):  (A)  Virus protection, (B)  Importance of monitoring login success/failure, and (C)  Password management?  Are these minimal requirements for Security Awareness Training documented?</t>
  </si>
  <si>
    <t>Employees must understand virus protection efforts, why logins are monitored, and how to effectively manage their passwords.</t>
  </si>
  <si>
    <t xml:space="preserve">Are procedures in place to make sure virus checking software is installed and running on all computer systems within the organization?  </t>
  </si>
  <si>
    <t xml:space="preserve">Virus Protection will be required on computer system(s), that can detect virus programs that attach to other files or programs to replicate, a code fragment that can reproduce by attaching itself to another program, or an embedded code that can copy or insert itself into one or more programs. </t>
  </si>
  <si>
    <t>Ransomware. Defender and Easy Auditor provide malicious data attacks for File and Object data with active alerting, and attacker isolation.    Implementing these products will enable centralized malware protection for PB scale NAS on Dell PowerScale and ECS storage products.    
Along with Enteprise Airgap that maintains a NIST compliant offline copy of your compliance data to allow recovery from all possible data attacks.</t>
  </si>
  <si>
    <t>Do these procedures include the requirement that virus definitions be consistently updated?  If yes, what procedure do you use to update them and how often?</t>
  </si>
  <si>
    <t>Accurate virus protection relies on the update of definitions in a timely manner.</t>
  </si>
  <si>
    <t xml:space="preserve">Do the procedures call for periodic scanning for viruses?  How often is the virus software configured to scan for viruses? </t>
  </si>
  <si>
    <t>Accurate virus protection is based on the constancy of updating definition files, and scanning.</t>
  </si>
  <si>
    <t>Log-in monitoring</t>
  </si>
  <si>
    <t>Are procedures implemented that provide for monitoring of failed log-in attempts in an organization's servers?</t>
  </si>
  <si>
    <t>Procedures must be implemented to provide methods of monitoring attempts to access servers containing sensitive information.</t>
  </si>
  <si>
    <t>Easy Auditor automates the reporting of failoved login attempts to PowerScale in real-time providing IT immediate alerts to act on for this technical requirement.</t>
  </si>
  <si>
    <t>What procedures are in place to ensure failed log-in attempts are reported to the proper authority?</t>
  </si>
  <si>
    <t>Procedures requiring the monitoring of failed log-in attempts must contain instructions on reporting discrepancies.</t>
  </si>
  <si>
    <t>Easy Auditor support SIEM integration with syslog forwarding or webhook and email alerting to SOC personel</t>
  </si>
  <si>
    <t>Password Management</t>
  </si>
  <si>
    <t>What password guidelines exist and what procedures are followed to ensure the user makes a good selection?</t>
  </si>
  <si>
    <t>Guidelines would be (minimum length, minimum time, maximum time, prevention of re-use, force of change for default and initial passwords, maximum number of change times).  It is a good practice to run password crackers and verification tools to ensure that users have selected solid passwords.</t>
  </si>
  <si>
    <t>Do users sign a security statement when issued a password?</t>
  </si>
  <si>
    <t>This statement should explain appropriate use and selection, along with change management procedures for the password.</t>
  </si>
  <si>
    <t xml:space="preserve">What password guidelines are in place to protect the integrity of administrator type accounts?  </t>
  </si>
  <si>
    <t xml:space="preserve">Guidelines and restrictions should be placed on the use of administrator, root, and default accounts.  Minimal numbers of employees should be allowed access to these types of accounts, different levels of access should be used, and tracking should be enforced for the use of these types of accounts. </t>
  </si>
  <si>
    <t>Security Awareness and Training Totals</t>
  </si>
  <si>
    <t>Security Incident Procedures §164.308(a)(6)(i)</t>
  </si>
  <si>
    <t>Response and Reporting</t>
  </si>
  <si>
    <t>Is there a formal process in place to allow the reporting of security breaches?  If yes, to whom are these breaches reported to and are these processes documented?</t>
  </si>
  <si>
    <t>These procedures will allow employees to effectively report security incidents or breaches.  The organization's will be required to document these procedures, and the employees should be aware of the policies and procedures and willing to use them.</t>
  </si>
  <si>
    <t>Are formal procedures followed for responding to incidents?  If yes, which entity is responsible and are they handled in a timely manner?  Are these procedures documented?</t>
  </si>
  <si>
    <t>The organization will be required to document reporting, review, and response policies and procedures in relation to security violations and should handle security violations promptly.</t>
  </si>
  <si>
    <t>Are procedures followed for mitigating incidents that may occur?  Do the procedures also identify a team assigned to handle these incidents?</t>
  </si>
  <si>
    <t>Procedures should be developed and implemented that provide guidance on selected type of incidents and how to mitigate them.</t>
  </si>
  <si>
    <r>
      <rPr>
        <rFont val="Arial"/>
        <color theme="1"/>
        <sz val="8.0"/>
      </rPr>
      <t xml:space="preserve">Easy Auditor provides incident investigation tools and role based access to have a compliance officer maintain audit reports in the Easy Auditor database and they are never deleted unless the compliance office role deletes the auditor report.    
A read only role exists that can view reports but cannot delete any of the reports.  The data in the databas can always be used to recreate a report again.
</t>
    </r>
    <r>
      <rPr>
        <rFont val="Arial"/>
        <b/>
        <color theme="1"/>
        <sz val="8.0"/>
      </rPr>
      <t>Using Easy Auditor will help comply with these requirement</t>
    </r>
  </si>
  <si>
    <t>At the conclusion of an incident, are procedures followed to document the outcome of the incident investigation?  Are the results maintained in an historical file for subsequent review?</t>
  </si>
  <si>
    <t>Incident reporting should include documenting the results of the incident investigation.  These results should be reviewed and maintained to assist in future investigations.</t>
  </si>
  <si>
    <t>Easy Auditor allows a detailed report that shows all actions user made to data.  This report can stay in the Easy Auditor database or be exported to CSV and stored in another security database or repository.
Using Easy Auditor will help comply with these requirement</t>
  </si>
  <si>
    <t>Security Incident Procedures Totals</t>
  </si>
  <si>
    <t>Contingency Plan §164.308(a)(7)(i)</t>
  </si>
  <si>
    <t>Data Backup Plan</t>
  </si>
  <si>
    <t>Has a Data Backup Plan been implemented and followed within your organization?  If yes, is the Data Backup Plan documented?</t>
  </si>
  <si>
    <t>For example, a formally documented and routinely updated plan to create and maintain, for a specific period of time, retrievable exact copies of information for the organization.</t>
  </si>
  <si>
    <r>
      <rPr>
        <rFont val="Arial"/>
        <color theme="1"/>
        <sz val="8.0"/>
      </rPr>
      <t xml:space="preserve">Golden Copy product allows making an immutable offsite backup of compliance data that can use S3 Object storage and locking versions to ensure backups cannot be deleted.
Reports are also available that provides a list of files that were backed up along with metadata of each file and file system permissions.   
The Golden Copy configuration documents exactly what data is configured for backup and what interval is configured to make backups
</t>
    </r>
    <r>
      <rPr>
        <rFont val="Arial"/>
        <b/>
        <color theme="1"/>
        <sz val="8.0"/>
      </rPr>
      <t>The Golden Copy Product helps comply with this technical requirment</t>
    </r>
  </si>
  <si>
    <t>Does the Data Backup Plan contain procedures for testing and revision?  If so, are these procedures documented?</t>
  </si>
  <si>
    <t>For example, formally documented and regularly maintained testing and revision procedures.</t>
  </si>
  <si>
    <r>
      <rPr>
        <rFont val="Arial"/>
        <color theme="1"/>
        <sz val="8.0"/>
      </rPr>
      <t xml:space="preserve">Golden Copy has an automated data integrity tesing feature and backup integrity feature that ensures all data backed up was stored without erros usingh MD5 checksum applied in real time.
The data integrity automation will sample data , resotre the data and compute the checksum to validate the backups.  This fully complies with backup plan testing.
</t>
    </r>
    <r>
      <rPr>
        <rFont val="Arial"/>
        <b/>
        <color theme="1"/>
        <sz val="8.0"/>
      </rPr>
      <t>The Golden Copy Product helps comply with this technical requirment</t>
    </r>
  </si>
  <si>
    <t>Does the organization follow Data Backup Plan procedures that allow for an exact copy of information to be retrieved?  If yes, are Data Backup Plan policies and procedures formally documented?</t>
  </si>
  <si>
    <t>Organizations must be able to retrieve an exact copy of data while maintaining accountability and access control integrity.</t>
  </si>
  <si>
    <r>
      <rPr>
        <rFont val="Arial"/>
        <color theme="1"/>
        <sz val="8.0"/>
      </rPr>
      <t xml:space="preserve">Golden Copy support S3 version aware backup and restore which means an exact date and time of any of the data can be restored.
</t>
    </r>
    <r>
      <rPr>
        <rFont val="Arial"/>
        <b/>
        <color theme="1"/>
        <sz val="8.0"/>
      </rPr>
      <t>The Golden Copy Product helps comply with this technical requirment</t>
    </r>
  </si>
  <si>
    <t>What type of backups does the Data Backup plan call for? Full or incremental?</t>
  </si>
  <si>
    <t>Incremental and Full backups should be specified within the Data Backup Plan, each serves a different purpose and these timeframes should be planned appropriately. (Interviewer note: incremental backups may only be performed in a mainframe environment).</t>
  </si>
  <si>
    <r>
      <rPr>
        <rFont val="Arial"/>
        <color theme="1"/>
        <sz val="8.0"/>
      </rPr>
      <t xml:space="preserve">Golden Copy supports full backup and incremental backups
</t>
    </r>
    <r>
      <rPr>
        <rFont val="Arial"/>
        <b/>
        <color theme="1"/>
        <sz val="8.0"/>
      </rPr>
      <t>The Golden Copy Product helps comply with this technical requirment</t>
    </r>
  </si>
  <si>
    <t>Where is backup media stored?  For how long?</t>
  </si>
  <si>
    <t>Backup tapes should be stored offsite or in a safe.  (e.g. Media types may be tape, CD, diskettes)</t>
  </si>
  <si>
    <t>Golden Copy supports S3 object storage in the cloud or on premise with all support for locking and long term retention options in the cloud and on. premise
The Golden Copy Product helps comply with this technical requirment</t>
  </si>
  <si>
    <t>What physical protection mechanisms exist for local and remote copies of backups?  What handling instructions are in place?</t>
  </si>
  <si>
    <t>Data Backups should not be left in an insecure environment, as it contains sensitive network and system data.</t>
  </si>
  <si>
    <r>
      <rPr>
        <rFont val="Arial"/>
        <color theme="1"/>
        <sz val="8.0"/>
      </rPr>
      <t xml:space="preserve">Ransomware Defender allows an integrated secuirty feature with Golden Copy called Zero Trust that blocks backups automatically when the source data is under threat.
Golden Copy support object locking for immutable backups
</t>
    </r>
    <r>
      <rPr>
        <rFont val="Arial"/>
        <b/>
        <color theme="1"/>
        <sz val="8.0"/>
      </rPr>
      <t>The Golden Copy and Ransomware Defender Products helps comply with this technical requirment</t>
    </r>
  </si>
  <si>
    <t>Disaster Recovery Plan</t>
  </si>
  <si>
    <t>Has a Disaster Recovery Plan been developed?  If yes, is the Disaster Recovery Plan documented?</t>
  </si>
  <si>
    <t xml:space="preserve">Most specifically, the Disaster Recovery Plan should address IT and Information Security Breaches and allow for the restore of data loss to the entity in the event of fire, vandalism, natural disaster, or system failure.   </t>
  </si>
  <si>
    <r>
      <rPr>
        <rFont val="Arial"/>
        <color theme="1"/>
        <sz val="8.0"/>
      </rPr>
      <t xml:space="preserve">Eyeglass DR automates DR documentation, readiness and monitoring and provides RTO reports for auditors 
Enteprise Airgap provides cyber security breach protection and recovery in hours
Local or off site remote copies for DR and Cyber protection are integrated into a single pane of glass monitoring platform with role based access for DR and CISO operations
</t>
    </r>
    <r>
      <rPr>
        <rFont val="Arial"/>
        <b/>
        <color theme="1"/>
        <sz val="8.0"/>
      </rPr>
      <t>The Ransomware Defender and Enterprise Airgap Products helps comply with this technical requirment</t>
    </r>
  </si>
  <si>
    <t>Emergency Mode Operation Plan</t>
  </si>
  <si>
    <t>Has an Emergency Mode Operation Plan been tested to determine continual operations?  If yes, is the Emergency Mode Operation Plan documented?</t>
  </si>
  <si>
    <t>For example, formally documented plans and processes to enable the continuing operation of the organization in the short term (48 hours or less).  This may be the result of fire, vandalism, minor natural disaster, or system failure.</t>
  </si>
  <si>
    <r>
      <rPr>
        <rFont val="Arial"/>
        <color theme="1"/>
        <sz val="8.0"/>
      </rPr>
      <t xml:space="preserve">eyeglass DR includes an automated DR test to excerise DR plans daily and report on success.
Ransomware Defender includes an automated cyber attack, defend and recover feature and reports on success.
Easy Auditor reports on audit data process health and reports on success.
Golden Copy can test the integrity of backups through an updated scheduled test.
The superna products provide fully automated test features for proving readiness for emergency operations regardless of what triggers the event.
Readiness and monitoring is the most important aspect of compliance to this requirement.
</t>
    </r>
    <r>
      <rPr>
        <rFont val="Arial"/>
        <b/>
        <color theme="1"/>
        <sz val="8.0"/>
      </rPr>
      <t>Superna products help comply with this technical requirement.</t>
    </r>
  </si>
  <si>
    <t>Does the emergency mode operation plan and disaster recovery plan address physical access to appropriate personnel?  Is the emergency mode operations plan and procedures formally documented?</t>
  </si>
  <si>
    <t>For example, formally documented plans and processes to enable the continuing operation of the organization in the short term (48 hours or less).</t>
  </si>
  <si>
    <r>
      <rPr>
        <rFont val="Arial"/>
        <color theme="1"/>
        <sz val="8.0"/>
      </rPr>
      <t xml:space="preserve">eyeglass DR includes an automated DR test to excerise DR plans daily and report on success.  Eyeglass DR automates DR documentation, readiness and monitoring and provides RTO reports for auditors 
</t>
    </r>
    <r>
      <rPr>
        <rFont val="Arial"/>
        <b/>
        <color theme="1"/>
        <sz val="8.0"/>
      </rPr>
      <t>The Eyeglass DR Products helps comply with this technical requirment</t>
    </r>
  </si>
  <si>
    <t>Testing and Revision Procedure</t>
  </si>
  <si>
    <t>Is the Disaster Recovery Plan periodically tested to insure adequacy?  If yes, is the testing documented?  What types of testing are accomplished?</t>
  </si>
  <si>
    <t>Regularly maintained testing and revision of disaster recovery procedures provides the organization the ability to react quickly in the event of an actual crisis.</t>
  </si>
  <si>
    <r>
      <rPr>
        <rFont val="Arial"/>
        <color theme="1"/>
        <sz val="8.0"/>
      </rPr>
      <t xml:space="preserve">eyeglass DR includes an automated DR test to excerise DR plans daily and report on success.  Eyeglass DR automates DR documentation, readiness and monitoring and provides RTO reports for auditors 
</t>
    </r>
    <r>
      <rPr>
        <rFont val="Arial"/>
        <b/>
        <color theme="1"/>
        <sz val="8.0"/>
      </rPr>
      <t>The Eyeglass DR Products helps comply with this technical requirment</t>
    </r>
  </si>
  <si>
    <t>Applications and Data Criticality Analysis</t>
  </si>
  <si>
    <t>Have Critical Systems been identified within your organization, and documented within the Contingency Plan?</t>
  </si>
  <si>
    <t>Critical systems include those systems that provide services that if lost could result in significant backlog and monetary loss.</t>
  </si>
  <si>
    <t>What other types of mechanisms are in place to allow for mission critical hosts or systems to property shutdown?</t>
  </si>
  <si>
    <t xml:space="preserve">A proper shutdown will allow current sessions, applications and transactions to close before the system powers off .  </t>
  </si>
  <si>
    <t>Contingency Plan Totals</t>
  </si>
  <si>
    <t>Evaluation §164.308(a)(8)</t>
  </si>
  <si>
    <t>Has an internal or external entity performed an assessment on any network or individual system(s) within the network to determine if they meet a pre-specified set of security standards?  If yes, has the assessment(s) been documented?</t>
  </si>
  <si>
    <t>Such as a technical member of your Internal Audit team, or IT team responsible for evaluation, and testing. Technical evaluations include vendor certification of applications prior to go-live.   External entities include any accrediting agency completing annual external penetrations, and/or infrastructure integrity testing to ensure they meet industry best practices for information security.</t>
  </si>
  <si>
    <t>Does the organization maintain a history of Technical Evaluations for computer system(s) and network(s)?</t>
  </si>
  <si>
    <t>The information maintained should support the certification of the computer system(s) or network design(s) as having implemented appropriate security.</t>
  </si>
  <si>
    <t>Evaluation Totals</t>
  </si>
  <si>
    <t>Business Associate Contracts and Other Arrangements §164.308(b)(1)</t>
  </si>
  <si>
    <t>Written Contract or Other Arrangement</t>
  </si>
  <si>
    <t>Has an inventory of all electronic data exchanges with third parties, vendors or business partners taken place?  If yes, has a Business Associate agreement been executed?  Is the inventory and agreement documented?</t>
  </si>
  <si>
    <t>If data is processed through a third party, the parties must enter into a Business Associate Agreement.  This contract states the agreement to exchange data electronically and assurance of data transmission integrity, and storage.  Third parties are vendors, business partners, or internal entities that have access to your computer systems and infrastructure.  These third parties will require a Business Associate Agreement.  For example, a provider may contract with a clearinghouse to transmit claims.</t>
  </si>
  <si>
    <t>Are you aware of any trusted internal or external business connections, or any third party connections or accesses?   What are they?</t>
  </si>
  <si>
    <t xml:space="preserve">Third parties are vendors, business partners, or internal entities that have access to your computer systems and infrastructure.  These third parties types of accesses are considered less-trusted and will require a Business Associate Agreement.  </t>
  </si>
  <si>
    <t>Business Associate Contracts and Other Arrangements Totals</t>
  </si>
  <si>
    <t>Facility Access Controls §164.310(a)(1)</t>
  </si>
  <si>
    <t>Contingency Operations</t>
  </si>
  <si>
    <t>Have procedures been implemented that provide for facility access and other business functions during contingency operations?</t>
  </si>
  <si>
    <t>These procedures would assist the organization in recovering the business functions after a crisis.  This is completely separate from recovering the business data and involves planning for office space, communications,  equipment needs, etc.</t>
  </si>
  <si>
    <t>Facility Security Plan</t>
  </si>
  <si>
    <t>Does the organization have a facility security plan?  Is the facility security plan formally documented?</t>
  </si>
  <si>
    <t>Facility Security is a group of plans that encompass all aspects of the identified facility (e.g. cameras, perimeter protection).</t>
  </si>
  <si>
    <t>Has the organization implemented procedures within the facility to sign in visitors and provide escorts, if appropriate?  Are there formally documented procedures for visitor escort and sign in?</t>
  </si>
  <si>
    <t>Organizations will be required to have formally documented procedures governing the reception and hosting of visitors.  For example:  vendors, maintenance personnel.</t>
  </si>
  <si>
    <t>Access Control and Validation Procedures</t>
  </si>
  <si>
    <t>What procedures are in place to ensure that maintenance personnel have proper access and authorization?  Are these procedures documented?</t>
  </si>
  <si>
    <t>The organization will be required to maintain ongoing documentation for granting access to individuals working on or near Health Information.</t>
  </si>
  <si>
    <t>Maintenance Records</t>
  </si>
  <si>
    <t>Does the organization retain system maintenance records?  Is there formal documentation for this procedure?</t>
  </si>
  <si>
    <t>Organizations will be required to have documentation of repairs and modifications to hardware/software, and computer systems.  Interviewer Note: a helpdesk tracking system may be used to record maintenance records.</t>
  </si>
  <si>
    <t>Does the organization retain facility maintenance records?  Is there formal documentation for this procedure?</t>
  </si>
  <si>
    <t>Organizations will be required to have documentation of repairs and modifications to the physical components of a facility.  (e.g. walls, doors, lights, locks)</t>
  </si>
  <si>
    <t>Does the organization maintain access authorization records?  If so, how long are these records retained?  Are these authorizations documented?</t>
  </si>
  <si>
    <t>The organization will be required to retain ongoing documentation of levels of access granted to user, program procedures, assessing health information.</t>
  </si>
  <si>
    <t>Facility Access Controls Totals</t>
  </si>
  <si>
    <t>Workstation Use §164.310(b)</t>
  </si>
  <si>
    <t>Does the organization follow procedures for defined acceptable workstation use?  Are documented procedures which outline proper functions?</t>
  </si>
  <si>
    <t xml:space="preserve">Each organization will be required to have guidelines delineating the proper functions to be performed, and the manner in which the functions are performed.  </t>
  </si>
  <si>
    <t>Workstation Use Totals</t>
  </si>
  <si>
    <t>Workstation Security §164.310(c)</t>
  </si>
  <si>
    <t xml:space="preserve">Has the organization implemented physical safeguards to eliminate or minimize unauthorized access/viewing of health information on workstations?  </t>
  </si>
  <si>
    <t>Each organization will be required to put in place physical safeguards for workstations that will prevent public areas from accidentally dispensing patient identifiable health information from workstations.  For example, privacy screens, monitor position, cubicle walls, or locked rooms.</t>
  </si>
  <si>
    <t>Does the organization implement console locking features?</t>
  </si>
  <si>
    <t>Different systems will allow for the use of different types of mechanisms to be used to lock workstations.  (e.g. MONITOR.NLM, screen savers with passwords).</t>
  </si>
  <si>
    <t>Workstation Security Totals</t>
  </si>
  <si>
    <t>Device and Media Controls §164.310(d)(1)</t>
  </si>
  <si>
    <t>Disposal</t>
  </si>
  <si>
    <t>Does the organization follow procedures for the final disposition of electronic data (including PHI) and the hardware that it resides on?  Are these procedures documented?</t>
  </si>
  <si>
    <t>Organizations will be required to document policies and procedures for the disposition of electronic data and the hardware on which it resides. (e.g. wiping hard drives, or other method of destruction)</t>
  </si>
  <si>
    <r>
      <rPr>
        <rFont val="Arial"/>
        <color theme="1"/>
        <sz val="8.0"/>
      </rPr>
      <t xml:space="preserve">Eyeglass Search enables full text indexing of
PowerScale data regardless of the file type using key words to find data based on customer id, email address or any other search criteria to find all files that contain personal information.  The product also provides data classification features to locate PHI data.
</t>
    </r>
    <r>
      <rPr>
        <rFont val="Arial"/>
        <b/>
        <color theme="1"/>
        <sz val="8.0"/>
      </rPr>
      <t xml:space="preserve">The search &amp; recover product helps comply with this technical requirement
</t>
    </r>
  </si>
  <si>
    <t>Media Re-use</t>
  </si>
  <si>
    <t>Have procedures been developed for removing electronic Protected Health Information from media before it is scheduled for re-use?</t>
  </si>
  <si>
    <t>These procedures would include some form of sanitization process for the media and a form of written verification that the media has been cleansed prior to re-use.</t>
  </si>
  <si>
    <t>Accountability</t>
  </si>
  <si>
    <t>Does the organization follow procedures for taking hardware and software into or out of a facility?  Are these procedures documented? Who is accountable for the movement of media?</t>
  </si>
  <si>
    <t>Organizations will be required to govern the receipt, movement, and removal of hardware/software and data into and out of the facility.  This includes the marking, handling, and disposal of hardware and storage media.  This will impact your offsite backup procedures.</t>
  </si>
  <si>
    <t>Data Backup and Storage</t>
  </si>
  <si>
    <t>Does the organization follow data storage procedures for electronic retention of individual health care information?  Are there formally documented policies and procedures?</t>
  </si>
  <si>
    <t>Organizations will be required to document electronic data retention policies and procedures.  This is to include length of time, storage, receipt, and format.</t>
  </si>
  <si>
    <t>Device and Media Controls Totals</t>
  </si>
  <si>
    <t>Access Control §164.312(a)(1)</t>
  </si>
  <si>
    <t>Unique User Identification</t>
  </si>
  <si>
    <t>Are unique user id(s) in place/use (network and application)?      If yes, for which systems and are they governed by written security procedures?</t>
  </si>
  <si>
    <t xml:space="preserve">Unique user IDs are a combination name/number assigned to identify and track individuals. </t>
  </si>
  <si>
    <t>Are there any shared ID's or non-unique ID's in use?</t>
  </si>
  <si>
    <t>High profile shared accounts could be a LAN Admin ID or a business unit that is highly impacted by login/logout inefficiencies (nurses).</t>
  </si>
  <si>
    <t>Do all end users of network resources have a unique user ID?</t>
  </si>
  <si>
    <t>Organizations will be required to irrefutably identify authorized users and processes, and to deny access to those unauthorized. An example best practice would be "no group User ID's are permitted".  Entity authentication can be done through name and password through the network or application, and by IP address, service or protocol at the firewall).</t>
  </si>
  <si>
    <t>Emergency Access Procedures</t>
  </si>
  <si>
    <t xml:space="preserve">Is an emergency access procedure documented and followed? </t>
  </si>
  <si>
    <t>Emergency Access can include access to a system or application immediately for a user without current access (normal channels bypassed).  Also, short system outages requiring manual procedures.</t>
  </si>
  <si>
    <t>Automatic Logoff</t>
  </si>
  <si>
    <t>Are controls in place and configured to allow for automatic logoffs (network and application)?</t>
  </si>
  <si>
    <t xml:space="preserve">Applications will be required to provide automatic user logoff (example: 15 minutes). </t>
  </si>
  <si>
    <t>Are controls in place to ensure that data has not been altered or destroyed during transmission?</t>
  </si>
  <si>
    <t>Organizations will be required to provide corroboration that data in its possession has not been altered or destroyed in an unauthorized manner.  For example: check sums, double keying, message authentication code, digital signature applied to files or data.</t>
  </si>
  <si>
    <t>Encryption and Decryption</t>
  </si>
  <si>
    <t>Is encryption currently in use with any access control solutions that are in place?  If yes, how?</t>
  </si>
  <si>
    <t>Encryption is optional within the proposed regulation for section 142.308C in relation to access control methods.  Encryption with access control examples are VPNs, SSL, SSH.</t>
  </si>
  <si>
    <t>Are access controls or encryption technologies used to secure transmission of sensitive information?  If yes, what and for which systems?</t>
  </si>
  <si>
    <t>For example, PKI, IPSEC, VPN, Smart Cards, or SSL</t>
  </si>
  <si>
    <t>Are encryption technologies used to secure data at rest?  If yes, for which systems?</t>
  </si>
  <si>
    <t>For example, database contents, file contents, directory contents containing sensitive data.</t>
  </si>
  <si>
    <t>Access Control Totals</t>
  </si>
  <si>
    <t>Audit Controls §164.312(b)</t>
  </si>
  <si>
    <t>Are networked systems configured to allow event reporting?  If yes, which types of systems?</t>
  </si>
  <si>
    <r>
      <rPr>
        <rFont val="Arial"/>
        <color theme="1"/>
        <sz val="8.0"/>
      </rPr>
      <t>Different types of systems will allow for different types of logging to take place. (e.g. syslog server, application event logs (IIS, Exchange), specific service use (ftp, http)), specific activities, NT Event logging, Firewall events, or  Intrusion Detection</t>
    </r>
    <r>
      <rPr>
        <rFont val="Arial"/>
        <color rgb="FFFF0000"/>
        <sz val="8.0"/>
      </rPr>
      <t>.</t>
    </r>
  </si>
  <si>
    <t>Are auditing capabilities enabled for file/record accesses, modifications, or deletions?  If yes, for  which systems and what activities are audited?</t>
  </si>
  <si>
    <t>Audit will be required to record and examine system activity such as who has read, accessed, or changed a file.  (e.g. system actives could be audited for applications, operating systems, or network devices).</t>
  </si>
  <si>
    <r>
      <rPr>
        <rFont val="Arial"/>
        <color theme="1"/>
        <sz val="8.0"/>
      </rPr>
      <t xml:space="preserve">Easy Auditor provides incident investigation tools to track all user data access and run reports on user access to data in real time or historical reporting.
</t>
    </r>
    <r>
      <rPr>
        <rFont val="Arial"/>
        <b/>
        <color theme="1"/>
        <sz val="8.0"/>
      </rPr>
      <t>Using Easy Auditor will help comply with these requirement</t>
    </r>
  </si>
  <si>
    <t>Are software or hardware solutions in place that will provide notification of abnormal conditions that may occur in a networked system?</t>
  </si>
  <si>
    <t>Any software or hardware device that can sense an abnormal condition within the system and provide a signal.  The signal can be a contact, auto shutdown, or restart.  For example:  intrusion detection system, Firewalls, NT event logging).</t>
  </si>
  <si>
    <r>
      <rPr>
        <rFont val="Arial"/>
        <color theme="1"/>
        <sz val="8.0"/>
      </rPr>
      <t xml:space="preserve">Ransowmare Defender and Easy Auditor analyze all user behaviro to file and object data and can detect abnormal malicios activity and isilate the user and notify the administrator with a list of affected files.
A cyber recovery manager tool allows automated recovery of data from snapshots.
</t>
    </r>
    <r>
      <rPr>
        <rFont val="Arial"/>
        <b/>
        <color theme="1"/>
        <sz val="8.0"/>
      </rPr>
      <t>Using Easy Auditor and Ransomware Defender will help comply with these requirement</t>
    </r>
  </si>
  <si>
    <t>Audit Controls Totals</t>
  </si>
  <si>
    <t>Integrity §164.312(c)(1)</t>
  </si>
  <si>
    <t>Mechanism to Authenticate EPHI</t>
  </si>
  <si>
    <t>What process exist to determine who will have the authority to change or manipulate health information?  Is this process documented?</t>
  </si>
  <si>
    <t>Changes to health information should be audited to ensure proper use and accesses.</t>
  </si>
  <si>
    <t>Integrity Totals</t>
  </si>
  <si>
    <t>Person or Entity Authentication §164.312(d)</t>
  </si>
  <si>
    <t>How is the signature on the document/data verified as trust-worthy?   Is online or offline validation as well as entity or non-entity certificate used?</t>
  </si>
  <si>
    <t>Online validation or offline validation.  Online Validation allows the user to ask the CA directly about a certificates validity every time it is used.  Offline validation gives a validity period, a pair of dates defining the valid range of the certificate.  Entity certificates are known as identity certificates (characteristics), and non-entity certificates are known as credential certificates (e.g. X is a doctor, or permissions to certain systems).</t>
  </si>
  <si>
    <t>Person or Entity Authentication Totals</t>
  </si>
  <si>
    <t>Transmission Security §164.312(e)(1)</t>
  </si>
  <si>
    <t>Integrity Controls</t>
  </si>
  <si>
    <t>What policies, procedures, and technical mechanisms are in place to protect health information as it is transmitted across internal and external networks?  Are these policies, procedures, and technical mechanisms documented?</t>
  </si>
  <si>
    <t>Policies and procedures would ensure that security of the health information as it is transmitted from start, middle, to end point.</t>
  </si>
  <si>
    <t>What technical and administrative processes, and mechanisms are in place to ensure secure storage of health information?  Are these processes documented?</t>
  </si>
  <si>
    <t>Storage of health information should be secure, and follow appropriate retention guidelines.</t>
  </si>
  <si>
    <t>Encryption</t>
  </si>
  <si>
    <t>Is the message encrypted,  signed,  or signed and encrypted?  What practices are in place for the storage of private (secret)  keys?</t>
  </si>
  <si>
    <t>Encrypted message is encrypted by the symmetric key and the public key encrypts the symmetric key.  Signed Message is hashed and encrypted with the senders private key.  Signed and Encrypted is signed by the senders private key, and the message is encrypted with the senders public key.</t>
  </si>
  <si>
    <t>What cryptographic methods and parameters are used to ensure the integrity of the message during transmission is unaltered?</t>
  </si>
  <si>
    <t>For example, please describe the parameters used for signing a message (e.g. hash algorithms (md5, or SHA-1), and encrypting the message (DES, Diffie Hellman, RSA, EIGamal or elliptic curve)?</t>
  </si>
  <si>
    <t>Transmission Security Totals</t>
  </si>
  <si>
    <t>Business Associate Contracts and Other Arrangements §164.314(a)(1)</t>
  </si>
  <si>
    <t>Business Associate Contracts</t>
  </si>
  <si>
    <t>Are Business Associate contracts in place between the organization and any business associate that might come in contact with the organizations electronic Protected Health Information?</t>
  </si>
  <si>
    <t>These contracts should stipulate the business associate implement reasonable and appropriate safeguards to protect this sensitive information.</t>
  </si>
  <si>
    <t>Other Arrangements</t>
  </si>
  <si>
    <t>Are both the organization and the business associate a government agency?  If yes, does a memorandum of understanding exist between the organization and the business associate that requires the business associate implement reasonable and appropriate administrative, physical, and technical safeguards to protect electronic Protected Health Information?</t>
  </si>
  <si>
    <t>The memorandum of understanding should detail the measures the business associate has in place to provide reasonable and appropriate security protections for electronic Protected Health Information.</t>
  </si>
  <si>
    <t>Is the business associate required by law to perform a function or activity on behalf of the organization?  If yes, describe what steps the organization completed in order to ensure the business associate complied with the provisions of the HIPAA security rule.</t>
  </si>
  <si>
    <t>When the business associate is required by law to perform certain activities, the organization needs to document its attempts to ensure the business associate has reasonable and appropriate security measures to protect the organizations electronic Protected Health Information.</t>
  </si>
  <si>
    <t>Requirements for Group Health Plans §164.314(b)(1)</t>
  </si>
  <si>
    <t>Plan Documents</t>
  </si>
  <si>
    <t>Does the organization have a group health plan?  If yes, do the plan documents require the plan sponsor reasonably and appropriately safeguard electronic Protected Health Information?</t>
  </si>
  <si>
    <t>The plan documents must require the plan sponsor to implement administrative, physical, and technical safeguards to protect electronic Protected Health Information.</t>
  </si>
  <si>
    <t>Requirements for Group Health Plans Totals</t>
  </si>
  <si>
    <t>Policies, Procedures, and Documentation Requirements</t>
  </si>
  <si>
    <t>Policy and Procedures §164.316(a)</t>
  </si>
  <si>
    <t xml:space="preserve">Does the organization have formal documented and approved information security policy statements that encompass information values, information protection, and an overall organizational commitment?  </t>
  </si>
  <si>
    <t>Security Policy Statements ensure a framework for the organization to achieve desired confidentiality goals.</t>
  </si>
  <si>
    <t>Does the organization have a process for developing, approving and publishing formal security policies?</t>
  </si>
  <si>
    <t>A formal security policy process ensures the right people in the organization assist in the development, approval, and dissemination of the organization's security policies.</t>
  </si>
  <si>
    <t>Policy and Procedures Totals</t>
  </si>
  <si>
    <t>Documentation §164.316(b)(1)</t>
  </si>
  <si>
    <t>Time Limit</t>
  </si>
  <si>
    <t>Are documents related to electronic Protected Health Information maintained for the time period proscribed by this rule?</t>
  </si>
  <si>
    <t>The final HIPAA security rule calls for documentation related to electronic Protected Health Information to be maintained for a period of six years from the date of its creation or last was in use, whichever is later.</t>
  </si>
  <si>
    <t>Availability</t>
  </si>
  <si>
    <t>Is this documentation available to those persons responsible for implementing the various procedures required by the HIPAA security rule?</t>
  </si>
  <si>
    <t>Either written and electronic forms of all documentation should be available to those persons responsible for implementing the procedures described in the HIPAA security rule.</t>
  </si>
  <si>
    <t>Updates</t>
  </si>
  <si>
    <t>Are the policies and procedures reviewed on a periodic basis to ensure adequacy and timeliness?</t>
  </si>
  <si>
    <t>All policies and procedures should undergo a periodic review to ensure the organization remains current in its security posture in order to protect electronic Protected Health Information.</t>
  </si>
  <si>
    <t>Documentation Totals</t>
  </si>
  <si>
    <t>Required</t>
  </si>
  <si>
    <t>Addressable</t>
  </si>
  <si>
    <t>Required or Addressable</t>
  </si>
  <si>
    <t>Security Management Process     §164.308(a)(1)</t>
  </si>
  <si>
    <t>§164.308(a)(1)(i)  Implement policies and  to prevect, contain, and correct security violations.</t>
  </si>
  <si>
    <t>§164.308(a)(1)(ii)(A)  Conduct an accurate and thorough assessment of the potential risks and vulnerabilities to the confidentiality, integrity, and availability of electronic protected health information held by the covered entity.</t>
  </si>
  <si>
    <t>§164.308(a)(1)(ii)(B)  Implement security measures sufficient to reduce risks and vulnerabilities to a reasonable and appropriate level to comply with § 164.306(a).</t>
  </si>
  <si>
    <t>§164.308(a)(1)(ii)(C)  Apply appropriate sanctions against workforce members who fail to comply with the security policies and procedures of the covered entity.</t>
  </si>
  <si>
    <t>§164.308(a)(1)(ii)(D)  Implement procedures to regularly review records of information system activity, such as audit logs, access reports, and security incident tracking reports.</t>
  </si>
  <si>
    <t>Assigned Security Responsibility  §164.308(a)(2)</t>
  </si>
  <si>
    <t>§164.308(a)(2)  Identify the security official who is responsible for the development and implementation of the policies and procedures required by this subpart for the entity.</t>
  </si>
  <si>
    <t>Workforce Security  §164.308(a)(3)</t>
  </si>
  <si>
    <t>§164.308(a)(3)(i)  Implement policies and procedures to ensure that all members of its workforce have appropriate access to electronic protected health information, as provided under paragraph (a)(4) of this section, and to prevent those  workforce members who do not have access under paragraph (a)(4) of this section from obtaining access to electronic protected health information.</t>
  </si>
  <si>
    <t>§164.308(a)(3)(ii)(A) Implement procedures for the authorization and/or supervision of workforce members who work with electronic protected health information or in locations where it might be accessed.</t>
  </si>
  <si>
    <t>§164.308(a)(3)(ii)(B)  Implement procedures to determine that the access of a workforce member to electronic protected health information is appropriate.</t>
  </si>
  <si>
    <t>§164.308(a)(3)(ii)(C)  Implement procedures for terminating access to electronic protected health information when the employment of a workforce member ends or as required by determinations made as specified in paragraph (a)(3)(ii)(B) of this section.</t>
  </si>
  <si>
    <t>Information Access Management   §164.308(a)(4)</t>
  </si>
  <si>
    <t>§164.308(a)(4)(i)  Implement policies and procedures for authorizing access to electronic protected health information that are consistent with the applicable requirements of subpart E of this part.</t>
  </si>
  <si>
    <t>§164.308(a)(4)(ii)(A)  If a health care clearinghouse is part of a larger organization, the clearinghouse must implement policies and procedures that protect the electronic protected health information of the clearinghouse from unauthorized access by the larger organization.</t>
  </si>
  <si>
    <t>§164.308(a)(4)(ii)(B)  Implement policies and procedures for granting access to electronic protected health information, for example, through access to a workstation, transaction, program, process, or other mechanism.</t>
  </si>
  <si>
    <t>§164.308(a)(4)(ii)(C)  Implement policies and procedures that, based upon the entity’s access authorization policies, establish, document, review, and modify a user’s right of access to a workstation, transaction, program, or process.</t>
  </si>
  <si>
    <t>Security Awareness and Training   §164.308(a)(5)</t>
  </si>
  <si>
    <t>§164.308(a)(5)(i)  Implement a security awareness and training program for all members of its workforce (including management).</t>
  </si>
  <si>
    <t>§164.308(a)(5)(ii)(A) Periodic security updates.</t>
  </si>
  <si>
    <t>§164.308(a)(5)(ii)(B)   Procedures for guarding against, detecting, and reporting malicious software.</t>
  </si>
  <si>
    <t>§164.308(a)(5)(ii)(C)   Procedures for monitoring log-in attempts and reporting discrepancies.</t>
  </si>
  <si>
    <t>§164.308(a)(5)(ii)(D)   Procedures for creating, changing, and safeguarding passwords.</t>
  </si>
  <si>
    <t>Security Incident Procedures  §164.308(a)(6)</t>
  </si>
  <si>
    <t>§164.308(a)(6)(i)  Implement policies and procedures to address security incidents.</t>
  </si>
  <si>
    <t>§164.308(a)(6)(ii)   Identify and respond to suspected or known security incidents; mitigate, to the extent practicable, harmful effects of security incidents that are known to the covered entity; and document security incidents and their outcomes.</t>
  </si>
  <si>
    <t>Contingency Plan  §164.308(a)(7)</t>
  </si>
  <si>
    <t>§164.308(a)(7)(i)  Establish (and implement as needed) policies and procedures for responding to an emergency or other occurrence (for example, fire, vandalism, system failure, and natural disaster) that damages systems that contain electronic protected health information.</t>
  </si>
  <si>
    <t>§164.308(a)(7)(ii)(A)  Establish and implement procedures to create and maintain retrievable exact copies of electronic protected health information.</t>
  </si>
  <si>
    <t>§164.308(a)(7)(ii)(B)  Establish (and implement as needed) procedures to restore any loss of data.</t>
  </si>
  <si>
    <t>164.308(a)(7)(ii)(C)  Establish (and implement as needed) procedures to enable continuation of critical business processes for protection of the security of electronic protected health information while operating in emergency mode.</t>
  </si>
  <si>
    <t>§164.308(a)(7)(ii)(D)  Implement procedures for periodic testing and revision of contingency plans.</t>
  </si>
  <si>
    <t>§164.308(a)(7)(ii)(E)  Assess the relative criticality of specific applications and data in support of other contingency plan components.</t>
  </si>
  <si>
    <t>Evaluation  §164.308(a)(8)</t>
  </si>
  <si>
    <t>§164.308(a)(8)  Perform a periodic technical and nontechnical evaluation, based initially upon the standards implemented under this rule and subsequently, in response to environmental or operational changes affecting the security of electronic protected health information, that establishes the extent to which anentity’s security policies and procedures meet the requirements of this subpart.</t>
  </si>
  <si>
    <t>Business Associate Contracts and Other Arrangements  §164.308(b)</t>
  </si>
  <si>
    <t>§164.308(b)(1)   A covered entity, in accordance with §164.306, may permit a business associate to create, receive, maintain, or transmit electronic protected health information on the covered entity’s behalf only if the covered entity obtains satisfactory assurances, in accordance with §164.314(a) that the business associate will appropriately safeguard the information.</t>
  </si>
  <si>
    <t>§164.308(b)(4)  Document the satisfactory assurances required by paragraph (b)(1) of this section through a written contract or other arrangement with the business associate that meets the applicable requirements of §164.314(a).</t>
  </si>
  <si>
    <t>Facility Access Controls   §164.310(a)</t>
  </si>
  <si>
    <t>§164.310(a)(1)  Implement policies and procedures to limit physical access to its electronic information systems and the facility or facilities in which they are housed, while ensuring that properly authorized access is allowed.</t>
  </si>
  <si>
    <t>§164.310(a)(2)(i)  Establish (and implement as needed) procedures that allow facility access in support of restoration of lost data under the disaster recovery plan and emergency mode operations plan in the event of an emergency.</t>
  </si>
  <si>
    <t>§164.310(a)(2)(ii)  Implement policies and procedures to safeguard the facility and the equipment therein from unauthorized physical access, tampering, and theft.</t>
  </si>
  <si>
    <t>§164.310(a)(2)(iii)  Implement procedures to control and validate a person’s access to facilities based on their role or function, including visitor control, and control of access to software programs for testing and revision.</t>
  </si>
  <si>
    <t>§164.310(a)(2)(iv)  Implement policies and procedures to document repairs and modifications to the physical components of a facility which are related to security (for example, hardware, walls, doors, and locks).</t>
  </si>
  <si>
    <t>Workstation Use  §164.310(b)</t>
  </si>
  <si>
    <t>§164.310(b)   Implement policies and procedures that specify the proper functions to be performed, the manner in which those functions are to be performed, and the physical attributes of the surroundings of a specific workstation or class of workstation that can access electronic protected health information.</t>
  </si>
  <si>
    <t>Workstation Security   §164.310(c)</t>
  </si>
  <si>
    <t>§164.310(c)  Implement physical safeguards for all workstations that access electronic protected health information, to restrict access to authorized users.</t>
  </si>
  <si>
    <t>Device and Media Controls   §164.310(d)</t>
  </si>
  <si>
    <t>§164.310(d)(1)  Implement policies and procedures that govern the receipt and removal of hardware and electronic media that contain electronic protected health information into and out of a facility, and the movement of these items within the facility.</t>
  </si>
  <si>
    <t>§164.310(d)(2)(i)  Implement policies and procedures to address the final disposition of electronic protected health information, and/or the hardware or electronic media on which it is stored.</t>
  </si>
  <si>
    <t>§164.310(d)(2)(ii)  Implement procedures for removal of electronic protected health information from electronic media before the media are made available for re-use.</t>
  </si>
  <si>
    <t>§164.310(d)(2)(iii)  Maintain a record of the movements of hardware and electronic media and any person responsible therefore.</t>
  </si>
  <si>
    <t>§164.310(d)(2)(iv)  Create a retrievable, exact copy of electronic protected health information, when needed, before movement of equipment.</t>
  </si>
  <si>
    <t>Access Control   §164.312(a)</t>
  </si>
  <si>
    <t>§164.312(a)(1)   Implement technical policies and procedures for electronic information systems that maintain electronic protected health information to allow access only to those persons or software programs that have been granted access rights as specified in §164.308(a)(4).</t>
  </si>
  <si>
    <t>§164.312(a)(2)(i)  Assign a unique name and/or number for identifying and tracking user identity.</t>
  </si>
  <si>
    <t>§164.312(a)(2)(ii)  Establish (and implement as needed) procedures for obtaining necessary electronic protected health information during an emergency.</t>
  </si>
  <si>
    <t>§164.312(a)(2)(iii)  Implement electronic procedures that terminate an electronic session after a predetermined time of inactivity.</t>
  </si>
  <si>
    <t>§164.312(a)(2)(iv)  Implement a mechanism to encrypt and decrypt electronic protected health information.</t>
  </si>
  <si>
    <t>Audit Controls   §164.312(b)</t>
  </si>
  <si>
    <t>§164.312(b)  Implement hardware, software, and/or procedural mechanisms that record and examine activity in information systems that contain or use electronic protected health information.</t>
  </si>
  <si>
    <t>Integrity    §164.312(c)</t>
  </si>
  <si>
    <t>§164.312(c)(1)  Implement policies and procedures to protect electronic protected health information from improper alteration or destruction.</t>
  </si>
  <si>
    <t>§164.312(c)(2)  Implement electronic mechanisms to corroborate that electronic protected health information has not been altered or destroyed in an unauthorized manner.</t>
  </si>
  <si>
    <t>Person or Entity Authentication   §164.312(d)</t>
  </si>
  <si>
    <t>§164.312(d)   Implement procedures to verify that a person or entity seeking access to electronic protected health information is the one claimed.</t>
  </si>
  <si>
    <t>Transmission Security     §164.312(e)</t>
  </si>
  <si>
    <t>§164.312(e)(1)   Implement technical security measures to guard against unauthorized access to electronic protected health information that is being transmitted over an electronic communications network.</t>
  </si>
  <si>
    <t>§164.312(e)(2)(i)  Implement security measures to ensure that electronically transmitted electronic protected health information is not improperly modified without detection until disposed of.</t>
  </si>
  <si>
    <t>§164.312(e)(2)(ii) Implement a mechanism to encrypt electronic protected health information whenever deemed appropriate.</t>
  </si>
  <si>
    <t>Business Associate Contracts and Other Arrangements  §164.314(a)</t>
  </si>
  <si>
    <t>§164.314(a)(1):  (i) The contract or other arrangement between the covered entity and its business associate required by §164.308(b) must meet the requirements of paragraph (a)(2)(i) or (a)(2)(ii) of this section, as applicable.  (ii) A covered entity is not in compliance with the standards in §164.502(e) and paragraph (a) of this section if the covered entity knew of a pattern of an activity or practice of the business associate that constituted a material breach or violation of the business associate’s obligation under the contract or other arrangement, unless the covered entity took reasonable steps to cure the breach or end the violation, as applicable, and, if such steps were unsuccessful— (A) Terminated the contract or arrangement, if feasible; or (B) If termination is not feasible, reported the problem to the Secretary.</t>
  </si>
  <si>
    <t>§164.314(a)(2)(i) The contract between a covered entity and a business associate must provide that the business associate will—(A) Implement administrative, physical, and technical safeguards that reasonably and appropriately protect the confidentiality, integrity, and availability of the electronic protected health information that it creates, receives, maintains, or transmits on behalf of the covered entity as required by this subpart; (B) Ensure that any agent, including a subcontractor, to whom it provides such information agrees to implement reasonable and appropriate safeguards to protect it; (C) Report to the covered entity any security incident of which it becomes aware; (D) Authorize termination of the contract by the covered entity, if the covered entity determines that the business associate has violated a material term of the contract.</t>
  </si>
  <si>
    <t>§164.314(a)(2)(ii) (A) When a covered entity and its business associate are both governmental entities, the covered entity is in compliance with paragraph (a)(1) of this section, if—(1) It enters into a memorandum of understanding with the business associate that contains terms that accomplish the objectives of paragraph (a)(2)(i) of this section; or  (2) Other law (including regulations adopted by the covered entity or its business associate) contains requirements applicable to the business associate that accomplish the objectives of paragraph (a)(2)(i) of this section.</t>
  </si>
  <si>
    <t>(B) If a business associate is required by law to perform a function or activity on behalf of a covered entity or to provide a service described in the definition of business associate as specified in § 160.103 of this subchapter to a covered entity, the covered entity may permit the business associate to create, receive, maintain, or transmit electronic protected health information on its behalf to the extent necessary to comply with the legal mandate without meeting the requirements of paragraph (a)(2)(i) of this section, provided that the covered entity attempts in good faith to obtain satisfactory assurances as required by paragraph (a)(2)(ii)(A) of this section, and documents the attempt and the reasons that these assurances cannot be obtained.  (C) The covered entity may omit from its other arrangements authorization of the termination of the contract by the covered entity, as required by paragraph (a)(2)(i)(D) of this section if such authorization is inconsistent with the statutory obligations of the covered entity or its business associate.</t>
  </si>
  <si>
    <t>Requirements for Group Health Plans    §164.314(b)</t>
  </si>
  <si>
    <t>§164.314(b)(1) Except when the only electronic protected health information disclosed to a plan sponsor is disclosed pursuant to §164.504(f)(1)(ii) or (iii), or as authorized under § 164.508, a group health plan must ensure that its plan documents provide that the plan sponsor will reasonably and appropriately safeguard electronic protected health information created, received, maintained, or transmitted to or by the plan sponsor on behalf of the group health plan.</t>
  </si>
  <si>
    <t>§164.314(b)(2) The plan documents of the group health plan must be amended to incorporate provisions to require the plan sponsor to—(i) Implement administrative, physical, and technical safeguards that reasonably and appropriately protect the confidentiality, integrity, and availability of the electronic protected health information that it creates, receives, maintains, or transmits on behalf of the group health plan; (ii) Ensure that the adequate separation required by § 164.504(f)(2)(iii) is supported by reasonable and appropriate security measures; (iii) Ensure that any agent, including a subcontractor, to whom it provides this information agrees to implement reasonable and appropriate security measures to protect the information; and (iv) Report to the group health plan any security incident of which it becomes aware.</t>
  </si>
  <si>
    <t>Policy and Procedures  §164.316(a)</t>
  </si>
  <si>
    <t>§164.316(a)  Implement reasonable and appropriate policies and procedures to comply with the standards, implementation specifications, or other requirements of this subpart, taking into account those factors specified in §164.306(b)(2)(i), (ii), (iii), and (iv). This standard is not to be construed to permit or excuse an action that violates any other standard, implementation specification, or other requirements of this subpart. A covered entity may change its policies and procedures at any time, provided that the changes are documented and are implemented in accordance with this subpart.</t>
  </si>
  <si>
    <t>Documentation  §164.316(b)</t>
  </si>
  <si>
    <t>§164.316(b)(1)  (i) Maintain the policies and procedures implemented to comply with this subpart in written (which may be electronic) form; and (ii) If an action, activity or assessment is required by this subpart to be documented, maintain a written (which may be electronic) record of the action, activity, or assessment.</t>
  </si>
  <si>
    <t>§164.316(b)(2)(i) Retain the documentation required by paragraph (b)(1) of this section for 6 years from the date of its creation or the date when it last was in effect, whichever is later.</t>
  </si>
  <si>
    <t>§164.316(b)(1)  Make documentation available to those persons responsible for implementing the procedures to which the documentation pertains.</t>
  </si>
  <si>
    <t>§164.316(b)(1)  Review documentation periodically, and update as needed, in response to environmental or operational changes affecting the security of the electronic protected health information.</t>
  </si>
</sst>
</file>

<file path=xl/styles.xml><?xml version="1.0" encoding="utf-8"?>
<styleSheet xmlns="http://schemas.openxmlformats.org/spreadsheetml/2006/main" xmlns:x14ac="http://schemas.microsoft.com/office/spreadsheetml/2009/9/ac" xmlns:mc="http://schemas.openxmlformats.org/markup-compatibility/2006">
  <fonts count="23">
    <font>
      <sz val="10.0"/>
      <color rgb="FF000000"/>
      <name val="Arial"/>
      <scheme val="minor"/>
    </font>
    <font>
      <sz val="10.0"/>
      <color theme="1"/>
      <name val="Arial"/>
    </font>
    <font>
      <b/>
      <sz val="12.0"/>
      <color theme="1"/>
      <name val="Arial"/>
    </font>
    <font/>
    <font>
      <b/>
      <sz val="10.0"/>
      <color rgb="FFFFFFFF"/>
      <name val="Arial"/>
    </font>
    <font>
      <sz val="10.0"/>
      <color rgb="FFFFFFFF"/>
      <name val="Arial"/>
    </font>
    <font>
      <b/>
      <sz val="14.0"/>
      <color theme="1"/>
      <name val="Arial"/>
    </font>
    <font>
      <b/>
      <sz val="10.0"/>
      <color theme="1"/>
      <name val="Arial"/>
    </font>
    <font>
      <color theme="1"/>
      <name val="Arial"/>
      <scheme val="minor"/>
    </font>
    <font>
      <b/>
      <sz val="8.0"/>
      <color rgb="FFFFFFFF"/>
      <name val="Arial"/>
    </font>
    <font>
      <b/>
      <sz val="8.0"/>
      <color theme="1"/>
      <name val="Arial"/>
    </font>
    <font>
      <sz val="8.0"/>
      <color theme="1"/>
      <name val="Arial"/>
    </font>
    <font>
      <u/>
      <sz val="8.0"/>
      <color rgb="FF0000FF"/>
      <name val="Arial"/>
    </font>
    <font>
      <u/>
      <sz val="8.0"/>
      <color rgb="FF0000FF"/>
      <name val="Arial"/>
    </font>
    <font>
      <sz val="8.0"/>
      <color rgb="FF0000FF"/>
      <name val="Arial"/>
    </font>
    <font>
      <u/>
      <sz val="8.0"/>
      <color rgb="FF0000FF"/>
      <name val="Arial"/>
    </font>
    <font>
      <u/>
      <sz val="8.0"/>
      <color rgb="FF0000FF"/>
      <name val="Arial"/>
    </font>
    <font>
      <u/>
      <sz val="8.0"/>
      <color rgb="FF0000FF"/>
      <name val="Arial"/>
    </font>
    <font>
      <u/>
      <sz val="8.0"/>
      <color rgb="FF0000FF"/>
      <name val="Arial"/>
    </font>
    <font>
      <u/>
      <sz val="8.0"/>
      <color rgb="FF0000FF"/>
      <name val="Arial"/>
    </font>
    <font>
      <u/>
      <sz val="8.0"/>
      <color rgb="FF0000FF"/>
      <name val="Arial"/>
    </font>
    <font>
      <u/>
      <sz val="8.0"/>
      <color rgb="FF0000FF"/>
      <name val="Arial"/>
    </font>
    <font>
      <u/>
      <sz val="8.0"/>
      <color rgb="FF0000FF"/>
      <name val="Arial"/>
    </font>
  </fonts>
  <fills count="12">
    <fill>
      <patternFill patternType="none"/>
    </fill>
    <fill>
      <patternFill patternType="lightGray"/>
    </fill>
    <fill>
      <patternFill patternType="solid">
        <fgColor rgb="FF00FF00"/>
        <bgColor rgb="FF00FF00"/>
      </patternFill>
    </fill>
    <fill>
      <patternFill patternType="solid">
        <fgColor rgb="FFFFFF99"/>
        <bgColor rgb="FFFFFF99"/>
      </patternFill>
    </fill>
    <fill>
      <patternFill patternType="solid">
        <fgColor rgb="FFCCFFCC"/>
        <bgColor rgb="FFCCFFCC"/>
      </patternFill>
    </fill>
    <fill>
      <patternFill patternType="solid">
        <fgColor rgb="FF3366FF"/>
        <bgColor rgb="FF3366FF"/>
      </patternFill>
    </fill>
    <fill>
      <patternFill patternType="solid">
        <fgColor rgb="FFCCFFFF"/>
        <bgColor rgb="FFCCFFFF"/>
      </patternFill>
    </fill>
    <fill>
      <patternFill patternType="solid">
        <fgColor rgb="FFFFCC99"/>
        <bgColor rgb="FFFFCC99"/>
      </patternFill>
    </fill>
    <fill>
      <patternFill patternType="solid">
        <fgColor rgb="FFC0C0C0"/>
        <bgColor rgb="FFC0C0C0"/>
      </patternFill>
    </fill>
    <fill>
      <patternFill patternType="solid">
        <fgColor rgb="FFFFFF00"/>
        <bgColor rgb="FFFFFF00"/>
      </patternFill>
    </fill>
    <fill>
      <patternFill patternType="solid">
        <fgColor rgb="FFFF6600"/>
        <bgColor rgb="FFFF6600"/>
      </patternFill>
    </fill>
    <fill>
      <patternFill patternType="solid">
        <fgColor rgb="FFFFFFFF"/>
        <bgColor rgb="FFFFFFFF"/>
      </patternFill>
    </fill>
  </fills>
  <borders count="86">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right/>
      <top/>
      <bottom/>
    </border>
    <border>
      <left/>
      <right/>
      <top/>
      <bottom/>
    </border>
    <border>
      <left/>
      <right style="medium">
        <color rgb="FF000000"/>
      </right>
      <top/>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medium">
        <color rgb="FF000000"/>
      </right>
    </border>
    <border>
      <left style="medium">
        <color rgb="FF000000"/>
      </left>
      <right style="medium">
        <color rgb="FF000000"/>
      </right>
      <top style="medium">
        <color rgb="FF000000"/>
      </top>
    </border>
    <border>
      <right style="thin">
        <color rgb="FF000000"/>
      </right>
      <top style="medium">
        <color rgb="FF000000"/>
      </top>
    </border>
    <border>
      <left/>
      <top/>
      <bottom/>
    </border>
    <border>
      <top/>
      <bottom/>
    </border>
    <border>
      <right/>
      <top/>
      <bottom/>
    </border>
    <border>
      <left style="medium">
        <color rgb="FF000000"/>
      </left>
      <top/>
      <bottom style="medium">
        <color rgb="FF000000"/>
      </bottom>
    </border>
    <border>
      <top/>
      <bottom style="medium">
        <color rgb="FF000000"/>
      </bottom>
    </border>
    <border>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thin">
        <color rgb="FF000000"/>
      </right>
      <top style="medium">
        <color rgb="FF000000"/>
      </top>
    </border>
    <border>
      <left style="thin">
        <color rgb="FF000000"/>
      </lef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bottom/>
    </border>
    <border>
      <left style="thin">
        <color rgb="FF000000"/>
      </left>
      <bottom style="medium">
        <color rgb="FF000000"/>
      </bottom>
    </border>
    <border>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medium">
        <color rgb="FF000000"/>
      </left>
      <right style="thin">
        <color rgb="FF000000"/>
      </right>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medium">
        <color rgb="FF000000"/>
      </left>
      <right style="thin">
        <color rgb="FF000000"/>
      </right>
      <top style="medium">
        <color rgb="FF000000"/>
      </top>
      <bottom/>
    </border>
    <border>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bottom style="thin">
        <color rgb="FF000000"/>
      </bottom>
    </border>
    <border>
      <left style="thin">
        <color rgb="FF000000"/>
      </left>
      <right style="medium">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right style="thin">
        <color rgb="FF000000"/>
      </right>
      <top/>
    </border>
    <border>
      <left style="thin">
        <color rgb="FF000000"/>
      </left>
      <top/>
    </border>
    <border>
      <right style="thin">
        <color rgb="FF000000"/>
      </right>
      <top/>
    </border>
    <border>
      <left style="thin">
        <color rgb="FF000000"/>
      </left>
      <right style="thin">
        <color rgb="FF000000"/>
      </right>
      <top/>
    </border>
    <border>
      <left/>
      <top/>
    </border>
    <border>
      <right/>
      <top/>
    </border>
    <border>
      <left/>
      <right style="thin">
        <color rgb="FF000000"/>
      </right>
      <bottom/>
    </border>
    <border>
      <left style="thin">
        <color rgb="FF000000"/>
      </left>
      <bottom/>
    </border>
    <border>
      <right style="thin">
        <color rgb="FF000000"/>
      </right>
      <bottom/>
    </border>
    <border>
      <left style="thin">
        <color rgb="FF000000"/>
      </left>
      <right style="thin">
        <color rgb="FF000000"/>
      </right>
      <bottom/>
    </border>
    <border>
      <left/>
      <bottom/>
    </border>
    <border>
      <right/>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0" fontId="1" numFmtId="0" xfId="0" applyBorder="1" applyFont="1"/>
    <xf borderId="1" fillId="0" fontId="2" numFmtId="0" xfId="0" applyAlignment="1" applyBorder="1" applyFont="1">
      <alignment horizontal="center" shrinkToFit="0" wrapText="1"/>
    </xf>
    <xf borderId="2" fillId="0" fontId="3" numFmtId="0" xfId="0" applyBorder="1" applyFont="1"/>
    <xf borderId="3" fillId="0" fontId="3" numFmtId="0" xfId="0" applyBorder="1" applyFont="1"/>
    <xf borderId="4" fillId="0" fontId="1" numFmtId="0" xfId="0" applyBorder="1" applyFont="1"/>
    <xf borderId="4" fillId="0" fontId="2" numFmtId="0" xfId="0" applyAlignment="1" applyBorder="1" applyFont="1">
      <alignment horizontal="center" shrinkToFit="0" wrapText="1"/>
    </xf>
    <xf borderId="5" fillId="0" fontId="3" numFmtId="0" xfId="0" applyBorder="1" applyFont="1"/>
    <xf borderId="4" fillId="0" fontId="2" numFmtId="0" xfId="0" applyAlignment="1" applyBorder="1" applyFont="1">
      <alignment horizontal="center" readingOrder="0" shrinkToFit="0" vertical="top" wrapText="1"/>
    </xf>
    <xf borderId="0" fillId="0" fontId="1" numFmtId="0" xfId="0" applyFont="1"/>
    <xf borderId="5" fillId="0" fontId="1" numFmtId="0" xfId="0" applyBorder="1" applyFont="1"/>
    <xf borderId="6" fillId="2" fontId="4" numFmtId="0" xfId="0" applyAlignment="1" applyBorder="1" applyFill="1" applyFont="1">
      <alignment horizontal="left" shrinkToFit="0" vertical="top" wrapText="1"/>
    </xf>
    <xf borderId="7" fillId="2" fontId="5" numFmtId="0" xfId="0" applyAlignment="1" applyBorder="1" applyFont="1">
      <alignment horizontal="left" shrinkToFit="0" vertical="top" wrapText="1"/>
    </xf>
    <xf borderId="8" fillId="2" fontId="5" numFmtId="0" xfId="0" applyAlignment="1" applyBorder="1" applyFont="1">
      <alignment horizontal="left" shrinkToFit="0" vertical="top" wrapText="1"/>
    </xf>
    <xf borderId="1" fillId="0" fontId="6" numFmtId="0" xfId="0" applyAlignment="1" applyBorder="1" applyFont="1">
      <alignment horizontal="left" readingOrder="0" shrinkToFit="0" vertical="top" wrapText="1"/>
    </xf>
    <xf borderId="3" fillId="0" fontId="1" numFmtId="0" xfId="0" applyAlignment="1" applyBorder="1" applyFont="1">
      <alignment horizontal="left" shrinkToFit="0" vertical="top" wrapText="1"/>
    </xf>
    <xf borderId="9" fillId="0" fontId="1" numFmtId="0" xfId="0" applyAlignment="1" applyBorder="1" applyFont="1">
      <alignment horizontal="left" shrinkToFit="0" vertical="top" wrapText="1"/>
    </xf>
    <xf borderId="10" fillId="0" fontId="1" numFmtId="0" xfId="0" applyAlignment="1" applyBorder="1" applyFont="1">
      <alignment horizontal="left" shrinkToFit="0" vertical="top" wrapText="1"/>
    </xf>
    <xf borderId="11" fillId="0" fontId="1" numFmtId="0" xfId="0" applyAlignment="1" applyBorder="1" applyFont="1">
      <alignment horizontal="left" shrinkToFit="0" vertical="top" wrapText="1"/>
    </xf>
    <xf borderId="12" fillId="0" fontId="7" numFmtId="0" xfId="0" applyAlignment="1" applyBorder="1" applyFont="1">
      <alignment horizontal="left" shrinkToFit="0" vertical="top" wrapText="1"/>
    </xf>
    <xf borderId="0" fillId="0" fontId="7" numFmtId="0" xfId="0" applyAlignment="1" applyFont="1">
      <alignment horizontal="left" readingOrder="0" shrinkToFit="0" vertical="top" wrapText="1"/>
    </xf>
    <xf borderId="5" fillId="0" fontId="1" numFmtId="0" xfId="0" applyAlignment="1" applyBorder="1" applyFont="1">
      <alignment horizontal="left" shrinkToFit="0" vertical="top" wrapText="1"/>
    </xf>
    <xf borderId="12" fillId="0" fontId="3" numFmtId="0" xfId="0" applyBorder="1" applyFont="1"/>
    <xf borderId="0" fillId="0" fontId="1" numFmtId="0" xfId="0" applyAlignment="1" applyFont="1">
      <alignment horizontal="left" shrinkToFit="0" vertical="top" wrapText="1"/>
    </xf>
    <xf borderId="4" fillId="0" fontId="1" numFmtId="0" xfId="0" applyAlignment="1" applyBorder="1" applyFont="1">
      <alignment shrinkToFit="0" wrapText="1"/>
    </xf>
    <xf borderId="13" fillId="0" fontId="7" numFmtId="0" xfId="0" applyAlignment="1" applyBorder="1" applyFont="1">
      <alignment horizontal="left" shrinkToFit="0" vertical="top" wrapText="1"/>
    </xf>
    <xf borderId="2" fillId="0" fontId="1" numFmtId="0" xfId="0" applyAlignment="1" applyBorder="1" applyFont="1">
      <alignment horizontal="left" readingOrder="0" shrinkToFit="0" vertical="top" wrapText="1"/>
    </xf>
    <xf borderId="14" fillId="0" fontId="7" numFmtId="0" xfId="0" applyAlignment="1" applyBorder="1" applyFont="1">
      <alignment horizontal="left" readingOrder="0" shrinkToFit="0" vertical="top" wrapText="1"/>
    </xf>
    <xf borderId="0" fillId="0" fontId="8" numFmtId="0" xfId="0" applyAlignment="1" applyFont="1">
      <alignment shrinkToFit="0" wrapText="1"/>
    </xf>
    <xf borderId="15" fillId="3" fontId="1" numFmtId="0" xfId="0" applyAlignment="1" applyBorder="1" applyFill="1" applyFont="1">
      <alignment horizontal="left" shrinkToFit="0" vertical="top" wrapText="1"/>
    </xf>
    <xf borderId="16" fillId="0" fontId="3" numFmtId="0" xfId="0" applyBorder="1" applyFont="1"/>
    <xf borderId="17" fillId="0" fontId="3" numFmtId="0" xfId="0" applyBorder="1" applyFont="1"/>
    <xf borderId="8" fillId="3" fontId="1" numFmtId="0" xfId="0" applyAlignment="1" applyBorder="1" applyFont="1">
      <alignment horizontal="left" shrinkToFit="0" vertical="top" wrapText="1"/>
    </xf>
    <xf borderId="18" fillId="4" fontId="1" numFmtId="0" xfId="0" applyAlignment="1" applyBorder="1" applyFill="1" applyFont="1">
      <alignment horizontal="left" shrinkToFit="0" vertical="top" wrapText="1"/>
    </xf>
    <xf borderId="19" fillId="0" fontId="3" numFmtId="0" xfId="0" applyBorder="1" applyFont="1"/>
    <xf borderId="20" fillId="0" fontId="3" numFmtId="0" xfId="0" applyBorder="1" applyFont="1"/>
    <xf borderId="8" fillId="4" fontId="1" numFmtId="0" xfId="0" applyAlignment="1" applyBorder="1" applyFont="1">
      <alignment horizontal="left" shrinkToFit="0" vertical="top" wrapText="1"/>
    </xf>
    <xf borderId="21" fillId="0" fontId="7" numFmtId="0" xfId="0" applyAlignment="1" applyBorder="1" applyFont="1">
      <alignment horizontal="left" vertical="top"/>
    </xf>
    <xf borderId="21" fillId="0" fontId="1" numFmtId="0" xfId="0" applyAlignment="1" applyBorder="1" applyFont="1">
      <alignment horizontal="left" shrinkToFit="0" vertical="top" wrapText="1"/>
    </xf>
    <xf borderId="22" fillId="0" fontId="3" numFmtId="0" xfId="0" applyBorder="1" applyFont="1"/>
    <xf borderId="23" fillId="0" fontId="1" numFmtId="0" xfId="0" applyAlignment="1" applyBorder="1" applyFont="1">
      <alignment horizontal="left" shrinkToFit="0" vertical="top" wrapText="1"/>
    </xf>
    <xf borderId="4" fillId="0" fontId="1" numFmtId="0" xfId="0" applyAlignment="1" applyBorder="1" applyFont="1">
      <alignment horizontal="left" shrinkToFit="0" vertical="top" wrapText="1"/>
    </xf>
    <xf borderId="24" fillId="2" fontId="4" numFmtId="0" xfId="0" applyAlignment="1" applyBorder="1" applyFont="1">
      <alignment shrinkToFit="0" vertical="top" wrapText="1"/>
    </xf>
    <xf borderId="25" fillId="2" fontId="5" numFmtId="0" xfId="0" applyAlignment="1" applyBorder="1" applyFont="1">
      <alignment shrinkToFit="0" vertical="top" wrapText="1"/>
    </xf>
    <xf borderId="26" fillId="2" fontId="5" numFmtId="0" xfId="0" applyAlignment="1" applyBorder="1" applyFont="1">
      <alignment shrinkToFit="0" vertical="top" wrapText="1"/>
    </xf>
    <xf borderId="27" fillId="0" fontId="7" numFmtId="0" xfId="0" applyAlignment="1" applyBorder="1" applyFont="1">
      <alignment horizontal="left" shrinkToFit="0" vertical="top" wrapText="1"/>
    </xf>
    <xf borderId="10" fillId="0" fontId="3" numFmtId="0" xfId="0" applyBorder="1" applyFont="1"/>
    <xf borderId="11" fillId="0" fontId="1" numFmtId="0" xfId="0" applyBorder="1" applyFont="1"/>
    <xf borderId="28" fillId="0" fontId="7" numFmtId="0" xfId="0" applyAlignment="1" applyBorder="1" applyFont="1">
      <alignment horizontal="left" shrinkToFit="0" vertical="top" wrapText="1"/>
    </xf>
    <xf borderId="28" fillId="0" fontId="7" numFmtId="0" xfId="0" applyAlignment="1" applyBorder="1" applyFont="1">
      <alignment horizontal="left" readingOrder="0" shrinkToFit="0" vertical="top" wrapText="1"/>
    </xf>
    <xf borderId="10" fillId="0" fontId="1" numFmtId="49" xfId="0" applyAlignment="1" applyBorder="1" applyFont="1" applyNumberFormat="1">
      <alignment horizontal="left" readingOrder="0" shrinkToFit="0" vertical="top" wrapText="1"/>
    </xf>
    <xf borderId="0" fillId="0" fontId="2" numFmtId="0" xfId="0" applyAlignment="1" applyFont="1">
      <alignment horizontal="center" shrinkToFit="0" vertical="center" wrapText="1"/>
    </xf>
    <xf borderId="0" fillId="0" fontId="2" numFmtId="0" xfId="0" applyAlignment="1" applyFont="1">
      <alignment horizontal="center" readingOrder="0" shrinkToFit="0" vertical="center" wrapText="1"/>
    </xf>
    <xf borderId="0" fillId="0" fontId="7" numFmtId="0" xfId="0" applyFont="1"/>
    <xf borderId="0" fillId="0" fontId="7" numFmtId="0" xfId="0" applyAlignment="1" applyFont="1">
      <alignment horizontal="left"/>
    </xf>
    <xf borderId="29" fillId="5" fontId="9" numFmtId="0" xfId="0" applyAlignment="1" applyBorder="1" applyFill="1" applyFont="1">
      <alignment horizontal="center" shrinkToFit="0" vertical="center" wrapText="1"/>
    </xf>
    <xf borderId="30" fillId="5" fontId="9" numFmtId="0" xfId="0" applyAlignment="1" applyBorder="1" applyFont="1">
      <alignment horizontal="center" shrinkToFit="0" vertical="center" wrapText="1"/>
    </xf>
    <xf borderId="14" fillId="0" fontId="3" numFmtId="0" xfId="0" applyBorder="1" applyFont="1"/>
    <xf borderId="31" fillId="5" fontId="9" numFmtId="0" xfId="0" applyAlignment="1" applyBorder="1" applyFont="1">
      <alignment horizontal="center" shrinkToFit="0" vertical="top" wrapText="1"/>
    </xf>
    <xf borderId="32" fillId="0" fontId="3" numFmtId="0" xfId="0" applyBorder="1" applyFont="1"/>
    <xf borderId="33" fillId="0" fontId="3" numFmtId="0" xfId="0" applyBorder="1" applyFont="1"/>
    <xf borderId="34" fillId="0" fontId="3" numFmtId="0" xfId="0" applyBorder="1" applyFont="1"/>
    <xf borderId="35" fillId="0" fontId="3" numFmtId="0" xfId="0" applyBorder="1" applyFont="1"/>
    <xf borderId="36" fillId="5" fontId="9" numFmtId="0" xfId="0" applyAlignment="1" applyBorder="1" applyFont="1">
      <alignment horizontal="center" shrinkToFit="0" vertical="center" wrapText="1"/>
    </xf>
    <xf borderId="37" fillId="5" fontId="9" numFmtId="0" xfId="0" applyAlignment="1" applyBorder="1" applyFont="1">
      <alignment horizontal="center" shrinkToFit="0" vertical="center" wrapText="1"/>
    </xf>
    <xf borderId="29" fillId="6" fontId="10" numFmtId="0" xfId="0" applyAlignment="1" applyBorder="1" applyFill="1" applyFont="1">
      <alignment horizontal="left" shrinkToFit="0" vertical="top" wrapText="1"/>
    </xf>
    <xf borderId="38" fillId="6" fontId="10" numFmtId="0" xfId="0" applyAlignment="1" applyBorder="1" applyFont="1">
      <alignment horizontal="left" shrinkToFit="0" vertical="top" wrapText="1"/>
    </xf>
    <xf borderId="38" fillId="6" fontId="10" numFmtId="0" xfId="0" applyAlignment="1" applyBorder="1" applyFont="1">
      <alignment horizontal="left" shrinkToFit="0" vertical="center" wrapText="1"/>
    </xf>
    <xf borderId="39" fillId="6" fontId="11" numFmtId="9" xfId="0" applyAlignment="1" applyBorder="1" applyFont="1" applyNumberFormat="1">
      <alignment horizontal="right" shrinkToFit="0" vertical="top" wrapText="1"/>
    </xf>
    <xf borderId="40" fillId="2" fontId="11" numFmtId="0" xfId="0" applyAlignment="1" applyBorder="1" applyFont="1">
      <alignment horizontal="center" shrinkToFit="0" vertical="top" wrapText="1"/>
    </xf>
    <xf borderId="41" fillId="0" fontId="3" numFmtId="0" xfId="0" applyBorder="1" applyFont="1"/>
    <xf borderId="42" fillId="6" fontId="10" numFmtId="0" xfId="0" applyAlignment="1" applyBorder="1" applyFont="1">
      <alignment horizontal="left" shrinkToFit="0" vertical="top" wrapText="1"/>
    </xf>
    <xf borderId="42" fillId="6" fontId="10" numFmtId="0" xfId="0" applyAlignment="1" applyBorder="1" applyFont="1">
      <alignment horizontal="left" shrinkToFit="0" vertical="center" wrapText="1"/>
    </xf>
    <xf borderId="43" fillId="6" fontId="11" numFmtId="9" xfId="0" applyAlignment="1" applyBorder="1" applyFont="1" applyNumberFormat="1">
      <alignment horizontal="right" shrinkToFit="0" vertical="top" wrapText="1"/>
    </xf>
    <xf borderId="43" fillId="7" fontId="11" numFmtId="0" xfId="0" applyAlignment="1" applyBorder="1" applyFill="1" applyFont="1">
      <alignment horizontal="center" shrinkToFit="0" vertical="top" wrapText="1"/>
    </xf>
    <xf borderId="44" fillId="6" fontId="10" numFmtId="0" xfId="0" applyAlignment="1" applyBorder="1" applyFont="1">
      <alignment horizontal="left" shrinkToFit="0" vertical="top" wrapText="1"/>
    </xf>
    <xf borderId="0" fillId="0" fontId="11" numFmtId="0" xfId="0" applyAlignment="1" applyFont="1">
      <alignment horizontal="center" shrinkToFit="0" vertical="center" wrapText="1"/>
    </xf>
    <xf borderId="43" fillId="2" fontId="11" numFmtId="0" xfId="0" applyAlignment="1" applyBorder="1" applyFont="1">
      <alignment horizontal="center" shrinkToFit="0" vertical="top" wrapText="1"/>
    </xf>
    <xf borderId="45" fillId="0" fontId="3" numFmtId="0" xfId="0" applyBorder="1" applyFont="1"/>
    <xf borderId="46" fillId="6" fontId="10" numFmtId="0" xfId="0" applyAlignment="1" applyBorder="1" applyFont="1">
      <alignment horizontal="left" shrinkToFit="0" vertical="top" wrapText="1"/>
    </xf>
    <xf borderId="47" fillId="6" fontId="10" numFmtId="0" xfId="0" applyAlignment="1" applyBorder="1" applyFont="1">
      <alignment horizontal="left" shrinkToFit="0" vertical="top" wrapText="1"/>
    </xf>
    <xf borderId="36" fillId="6" fontId="11" numFmtId="9" xfId="0" applyAlignment="1" applyBorder="1" applyFont="1" applyNumberFormat="1">
      <alignment horizontal="right" shrinkToFit="0" vertical="top" wrapText="1"/>
    </xf>
    <xf borderId="48" fillId="6" fontId="10" numFmtId="0" xfId="0" applyAlignment="1" applyBorder="1" applyFont="1">
      <alignment horizontal="left" shrinkToFit="0" vertical="top" wrapText="1"/>
    </xf>
    <xf borderId="49" fillId="6" fontId="10" numFmtId="0" xfId="0" applyAlignment="1" applyBorder="1" applyFont="1">
      <alignment horizontal="left" shrinkToFit="0" vertical="top" wrapText="1"/>
    </xf>
    <xf borderId="50" fillId="6" fontId="10" numFmtId="0" xfId="0" applyAlignment="1" applyBorder="1" applyFont="1">
      <alignment horizontal="left" shrinkToFit="0" vertical="top" wrapText="1"/>
    </xf>
    <xf borderId="51" fillId="6" fontId="10" numFmtId="0" xfId="0" applyAlignment="1" applyBorder="1" applyFont="1">
      <alignment horizontal="left" shrinkToFit="0" vertical="top" wrapText="1"/>
    </xf>
    <xf borderId="36" fillId="2" fontId="11" numFmtId="0" xfId="0" applyAlignment="1" applyBorder="1" applyFont="1">
      <alignment horizontal="center" shrinkToFit="0" vertical="top" wrapText="1"/>
    </xf>
    <xf borderId="40" fillId="6" fontId="11" numFmtId="9" xfId="0" applyAlignment="1" applyBorder="1" applyFont="1" applyNumberFormat="1">
      <alignment horizontal="right" shrinkToFit="0" vertical="top" wrapText="1"/>
    </xf>
    <xf borderId="36" fillId="6" fontId="11" numFmtId="9" xfId="0" applyAlignment="1" applyBorder="1" applyFont="1" applyNumberFormat="1">
      <alignment shrinkToFit="0" vertical="top" wrapText="1"/>
    </xf>
    <xf borderId="25" fillId="6" fontId="10" numFmtId="0" xfId="0" applyAlignment="1" applyBorder="1" applyFont="1">
      <alignment horizontal="left" shrinkToFit="0" vertical="top" wrapText="1"/>
    </xf>
    <xf borderId="0" fillId="0" fontId="7" numFmtId="0" xfId="0" applyAlignment="1" applyFont="1">
      <alignment horizontal="left" readingOrder="0" vertical="top"/>
    </xf>
    <xf borderId="0" fillId="0" fontId="7" numFmtId="49" xfId="0" applyAlignment="1" applyFont="1" applyNumberFormat="1">
      <alignment horizontal="left" vertical="top"/>
    </xf>
    <xf borderId="52" fillId="5" fontId="9" numFmtId="0" xfId="0" applyAlignment="1" applyBorder="1" applyFont="1">
      <alignment horizontal="center" shrinkToFit="0" vertical="center" wrapText="1"/>
    </xf>
    <xf borderId="53" fillId="5" fontId="9" numFmtId="0" xfId="0" applyAlignment="1" applyBorder="1" applyFont="1">
      <alignment horizontal="center" shrinkToFit="0" vertical="center" wrapText="1"/>
    </xf>
    <xf borderId="54" fillId="5" fontId="9" numFmtId="0" xfId="0" applyAlignment="1" applyBorder="1" applyFont="1">
      <alignment horizontal="center" shrinkToFit="0" vertical="center" wrapText="1"/>
    </xf>
    <xf borderId="55" fillId="5" fontId="9" numFmtId="0" xfId="0" applyAlignment="1" applyBorder="1" applyFont="1">
      <alignment horizontal="center" vertical="center"/>
    </xf>
    <xf borderId="54" fillId="5" fontId="9" numFmtId="0" xfId="0" applyAlignment="1" applyBorder="1" applyFont="1">
      <alignment horizontal="center" vertical="center"/>
    </xf>
    <xf borderId="54" fillId="5" fontId="9" numFmtId="9" xfId="0" applyAlignment="1" applyBorder="1" applyFont="1" applyNumberFormat="1">
      <alignment horizontal="center" vertical="center"/>
    </xf>
    <xf borderId="56" fillId="5" fontId="9" numFmtId="0" xfId="0" applyAlignment="1" applyBorder="1" applyFont="1">
      <alignment horizontal="center" shrinkToFit="0" vertical="center" wrapText="1"/>
    </xf>
    <xf borderId="57" fillId="5" fontId="9" numFmtId="0" xfId="0" applyAlignment="1" applyBorder="1" applyFont="1">
      <alignment horizontal="center" shrinkToFit="0" vertical="center" wrapText="1"/>
    </xf>
    <xf borderId="58" fillId="8" fontId="11" numFmtId="0" xfId="0" applyAlignment="1" applyBorder="1" applyFill="1" applyFont="1">
      <alignment horizontal="center" shrinkToFit="0" vertical="center" wrapText="1"/>
    </xf>
    <xf borderId="39" fillId="8" fontId="11" numFmtId="0" xfId="0" applyAlignment="1" applyBorder="1" applyFont="1">
      <alignment horizontal="center" shrinkToFit="0" vertical="center" wrapText="1"/>
    </xf>
    <xf borderId="39" fillId="8" fontId="12" numFmtId="0" xfId="0" applyAlignment="1" applyBorder="1" applyFont="1">
      <alignment horizontal="center" shrinkToFit="0" vertical="center" wrapText="1"/>
    </xf>
    <xf borderId="39" fillId="3" fontId="13" numFmtId="0" xfId="0" applyAlignment="1" applyBorder="1" applyFont="1">
      <alignment horizontal="center" readingOrder="1" shrinkToFit="0" vertical="center" wrapText="1"/>
    </xf>
    <xf borderId="39" fillId="3" fontId="11" numFmtId="0" xfId="0" applyAlignment="1" applyBorder="1" applyFont="1">
      <alignment shrinkToFit="0" vertical="top" wrapText="1"/>
    </xf>
    <xf borderId="43" fillId="0" fontId="11" numFmtId="0" xfId="0" applyAlignment="1" applyBorder="1" applyFont="1">
      <alignment horizontal="center" readingOrder="0"/>
    </xf>
    <xf borderId="39" fillId="3" fontId="11" numFmtId="0" xfId="0" applyAlignment="1" applyBorder="1" applyFont="1">
      <alignment horizontal="center"/>
    </xf>
    <xf borderId="43" fillId="3" fontId="11" numFmtId="9" xfId="0" applyBorder="1" applyFont="1" applyNumberFormat="1"/>
    <xf borderId="39" fillId="7" fontId="11" numFmtId="0" xfId="0" applyAlignment="1" applyBorder="1" applyFont="1">
      <alignment horizontal="center"/>
    </xf>
    <xf borderId="30" fillId="0" fontId="11" numFmtId="0" xfId="0" applyAlignment="1" applyBorder="1" applyFont="1">
      <alignment horizontal="left" shrinkToFit="0" vertical="top" wrapText="1"/>
    </xf>
    <xf borderId="59" fillId="0" fontId="1" numFmtId="0" xfId="0" applyAlignment="1" applyBorder="1" applyFont="1">
      <alignment horizontal="left" shrinkToFit="0" vertical="top" wrapText="1"/>
    </xf>
    <xf borderId="7" fillId="9" fontId="1" numFmtId="0" xfId="0" applyBorder="1" applyFill="1" applyFont="1"/>
    <xf borderId="60" fillId="8" fontId="11" numFmtId="0" xfId="0" applyAlignment="1" applyBorder="1" applyFont="1">
      <alignment horizontal="center" shrinkToFit="0" vertical="center" wrapText="1"/>
    </xf>
    <xf borderId="43" fillId="8" fontId="11" numFmtId="0" xfId="0" applyAlignment="1" applyBorder="1" applyFont="1">
      <alignment horizontal="center" shrinkToFit="0" vertical="center" wrapText="1"/>
    </xf>
    <xf borderId="43" fillId="8" fontId="14" numFmtId="0" xfId="0" applyAlignment="1" applyBorder="1" applyFont="1">
      <alignment horizontal="center" shrinkToFit="0" vertical="center" wrapText="1"/>
    </xf>
    <xf borderId="43" fillId="3" fontId="15" numFmtId="0" xfId="0" applyAlignment="1" applyBorder="1" applyFont="1">
      <alignment horizontal="center" shrinkToFit="0" vertical="center" wrapText="1"/>
    </xf>
    <xf borderId="43" fillId="3" fontId="11" numFmtId="0" xfId="0" applyAlignment="1" applyBorder="1" applyFont="1">
      <alignment shrinkToFit="0" vertical="top" wrapText="1"/>
    </xf>
    <xf borderId="43" fillId="3" fontId="11" numFmtId="0" xfId="0" applyAlignment="1" applyBorder="1" applyFont="1">
      <alignment horizontal="center"/>
    </xf>
    <xf borderId="43" fillId="7" fontId="11" numFmtId="0" xfId="0" applyAlignment="1" applyBorder="1" applyFont="1">
      <alignment horizontal="center"/>
    </xf>
    <xf borderId="43" fillId="0" fontId="11" numFmtId="0" xfId="0" applyAlignment="1" applyBorder="1" applyFont="1">
      <alignment horizontal="left" shrinkToFit="0" vertical="top" wrapText="1"/>
    </xf>
    <xf borderId="43" fillId="3" fontId="16" numFmtId="0" xfId="0" applyAlignment="1" applyBorder="1" applyFont="1">
      <alignment horizontal="center" readingOrder="1" shrinkToFit="0" vertical="center" wrapText="1"/>
    </xf>
    <xf borderId="61" fillId="0" fontId="11" numFmtId="0" xfId="0" applyAlignment="1" applyBorder="1" applyFont="1">
      <alignment horizontal="left" shrinkToFit="0" vertical="top" wrapText="1"/>
    </xf>
    <xf borderId="43" fillId="0" fontId="11" numFmtId="0" xfId="0" applyAlignment="1" applyBorder="1" applyFont="1">
      <alignment horizontal="center"/>
    </xf>
    <xf borderId="62" fillId="10" fontId="10" numFmtId="0" xfId="0" applyAlignment="1" applyBorder="1" applyFill="1" applyFont="1">
      <alignment horizontal="center" shrinkToFit="0" vertical="center" wrapText="1"/>
    </xf>
    <xf borderId="63" fillId="0" fontId="3" numFmtId="0" xfId="0" applyBorder="1" applyFont="1"/>
    <xf borderId="64" fillId="0" fontId="3" numFmtId="0" xfId="0" applyBorder="1" applyFont="1"/>
    <xf borderId="36" fillId="10" fontId="11" numFmtId="0" xfId="0" applyAlignment="1" applyBorder="1" applyFont="1">
      <alignment horizontal="center"/>
    </xf>
    <xf borderId="36" fillId="10" fontId="11" numFmtId="9" xfId="0" applyBorder="1" applyFont="1" applyNumberFormat="1"/>
    <xf borderId="36" fillId="7" fontId="11" numFmtId="0" xfId="0" applyAlignment="1" applyBorder="1" applyFont="1">
      <alignment horizontal="center"/>
    </xf>
    <xf borderId="46" fillId="10" fontId="11" numFmtId="0" xfId="0" applyAlignment="1" applyBorder="1" applyFont="1">
      <alignment horizontal="left" shrinkToFit="0" vertical="top" wrapText="1"/>
    </xf>
    <xf borderId="37" fillId="10" fontId="1" numFmtId="0" xfId="0" applyAlignment="1" applyBorder="1" applyFont="1">
      <alignment horizontal="left" shrinkToFit="0" vertical="top" wrapText="1"/>
    </xf>
    <xf borderId="65" fillId="8" fontId="11" numFmtId="0" xfId="0" applyAlignment="1" applyBorder="1" applyFont="1">
      <alignment horizontal="center" shrinkToFit="0" vertical="center" wrapText="1"/>
    </xf>
    <xf borderId="40" fillId="8" fontId="11" numFmtId="0" xfId="0" applyAlignment="1" applyBorder="1" applyFont="1">
      <alignment horizontal="center" shrinkToFit="0" vertical="center" wrapText="1"/>
    </xf>
    <xf borderId="40" fillId="8" fontId="17" numFmtId="0" xfId="0" applyAlignment="1" applyBorder="1" applyFont="1">
      <alignment horizontal="center" shrinkToFit="0" vertical="center" wrapText="1"/>
    </xf>
    <xf borderId="40" fillId="3" fontId="11" numFmtId="0" xfId="0" applyAlignment="1" applyBorder="1" applyFont="1">
      <alignment horizontal="center" shrinkToFit="0" vertical="center" wrapText="1"/>
    </xf>
    <xf borderId="40" fillId="3" fontId="11" numFmtId="0" xfId="0" applyAlignment="1" applyBorder="1" applyFont="1">
      <alignment horizontal="left" shrinkToFit="0" vertical="top" wrapText="1"/>
    </xf>
    <xf borderId="40" fillId="3" fontId="11" numFmtId="0" xfId="0" applyAlignment="1" applyBorder="1" applyFont="1">
      <alignment horizontal="center"/>
    </xf>
    <xf borderId="40" fillId="7" fontId="11" numFmtId="0" xfId="0" applyAlignment="1" applyBorder="1" applyFont="1">
      <alignment horizontal="center"/>
    </xf>
    <xf borderId="66" fillId="0" fontId="11" numFmtId="0" xfId="0" applyAlignment="1" applyBorder="1" applyFont="1">
      <alignment horizontal="left" shrinkToFit="0" vertical="top" wrapText="1"/>
    </xf>
    <xf borderId="67" fillId="0" fontId="1" numFmtId="0" xfId="0" applyAlignment="1" applyBorder="1" applyFont="1">
      <alignment horizontal="left" shrinkToFit="0" vertical="top" wrapText="1"/>
    </xf>
    <xf borderId="36" fillId="7" fontId="11" numFmtId="0" xfId="0" applyAlignment="1" applyBorder="1" applyFont="1">
      <alignment horizontal="center" readingOrder="0"/>
    </xf>
    <xf borderId="40" fillId="4" fontId="18" numFmtId="0" xfId="0" applyAlignment="1" applyBorder="1" applyFont="1">
      <alignment horizontal="center" shrinkToFit="0" vertical="center" wrapText="1"/>
    </xf>
    <xf borderId="40" fillId="4" fontId="11" numFmtId="0" xfId="0" applyAlignment="1" applyBorder="1" applyFont="1">
      <alignment shrinkToFit="0" vertical="top" wrapText="1"/>
    </xf>
    <xf borderId="40" fillId="4" fontId="11" numFmtId="0" xfId="0" applyAlignment="1" applyBorder="1" applyFont="1">
      <alignment horizontal="center"/>
    </xf>
    <xf borderId="43" fillId="4" fontId="11" numFmtId="9" xfId="0" applyBorder="1" applyFont="1" applyNumberFormat="1"/>
    <xf borderId="43" fillId="4" fontId="19" numFmtId="0" xfId="0" applyAlignment="1" applyBorder="1" applyFont="1">
      <alignment horizontal="center" shrinkToFit="0" vertical="center" wrapText="1"/>
    </xf>
    <xf borderId="43" fillId="4" fontId="11" numFmtId="0" xfId="0" applyAlignment="1" applyBorder="1" applyFont="1">
      <alignment shrinkToFit="0" vertical="top" wrapText="1"/>
    </xf>
    <xf borderId="43" fillId="4" fontId="11" numFmtId="0" xfId="0" applyAlignment="1" applyBorder="1" applyFont="1">
      <alignment horizontal="center"/>
    </xf>
    <xf borderId="43" fillId="4" fontId="14" numFmtId="0" xfId="0" applyAlignment="1" applyBorder="1" applyFont="1">
      <alignment horizontal="center" shrinkToFit="0" vertical="center" wrapText="1"/>
    </xf>
    <xf borderId="40" fillId="3" fontId="20" numFmtId="0" xfId="0" applyAlignment="1" applyBorder="1" applyFont="1">
      <alignment horizontal="center" shrinkToFit="0" vertical="center" wrapText="1"/>
    </xf>
    <xf borderId="40" fillId="3" fontId="11" numFmtId="0" xfId="0" applyAlignment="1" applyBorder="1" applyFont="1">
      <alignment shrinkToFit="0" vertical="top" wrapText="1"/>
    </xf>
    <xf borderId="43" fillId="4" fontId="11" numFmtId="0" xfId="0" applyAlignment="1" applyBorder="1" applyFont="1">
      <alignment horizontal="left" shrinkToFit="0" vertical="top" wrapText="1"/>
    </xf>
    <xf borderId="61" fillId="0" fontId="11" numFmtId="0" xfId="0" applyAlignment="1" applyBorder="1" applyFont="1">
      <alignment horizontal="left" readingOrder="0" shrinkToFit="0" vertical="top" wrapText="1"/>
    </xf>
    <xf borderId="43" fillId="8" fontId="21" numFmtId="0" xfId="0" applyAlignment="1" applyBorder="1" applyFont="1">
      <alignment horizontal="center" shrinkToFit="0" vertical="center" wrapText="1"/>
    </xf>
    <xf borderId="43" fillId="3" fontId="14" numFmtId="0" xfId="0" applyAlignment="1" applyBorder="1" applyFont="1">
      <alignment horizontal="center" shrinkToFit="0" vertical="center" wrapText="1"/>
    </xf>
    <xf borderId="66" fillId="0" fontId="11" numFmtId="0" xfId="0" applyAlignment="1" applyBorder="1" applyFont="1">
      <alignment horizontal="left" readingOrder="0" shrinkToFit="0" vertical="top" wrapText="1"/>
    </xf>
    <xf borderId="40" fillId="3" fontId="11" numFmtId="0" xfId="0" applyAlignment="1" applyBorder="1" applyFont="1">
      <alignment shrinkToFit="0" vertical="center" wrapText="1"/>
    </xf>
    <xf borderId="68" fillId="0" fontId="1" numFmtId="0" xfId="0" applyBorder="1" applyFont="1"/>
    <xf borderId="43" fillId="0" fontId="1" numFmtId="0" xfId="0" applyBorder="1" applyFont="1"/>
    <xf borderId="43" fillId="3" fontId="11" numFmtId="0" xfId="0" applyAlignment="1" applyBorder="1" applyFont="1">
      <alignment horizontal="center" shrinkToFit="0" vertical="center" wrapText="1"/>
    </xf>
    <xf borderId="39" fillId="3" fontId="11" numFmtId="0" xfId="0" applyAlignment="1" applyBorder="1" applyFont="1">
      <alignment horizontal="center" shrinkToFit="0" vertical="center" wrapText="1"/>
    </xf>
    <xf borderId="31" fillId="0" fontId="11" numFmtId="0" xfId="0" applyAlignment="1" applyBorder="1" applyFont="1">
      <alignment horizontal="left" shrinkToFit="0" vertical="top" wrapText="1"/>
    </xf>
    <xf borderId="57" fillId="0" fontId="1" numFmtId="0" xfId="0" applyAlignment="1" applyBorder="1" applyFont="1">
      <alignment horizontal="left" shrinkToFit="0" vertical="top" wrapText="1"/>
    </xf>
    <xf borderId="7" fillId="11" fontId="11" numFmtId="0" xfId="0" applyAlignment="1" applyBorder="1" applyFill="1" applyFont="1">
      <alignment horizontal="left" shrinkToFit="0" vertical="top" wrapText="1"/>
    </xf>
    <xf borderId="43" fillId="3" fontId="11" numFmtId="0" xfId="0" applyAlignment="1" applyBorder="1" applyFont="1">
      <alignment horizontal="left" shrinkToFit="0" vertical="top" wrapText="1"/>
    </xf>
    <xf borderId="40" fillId="4" fontId="11" numFmtId="0" xfId="0" applyAlignment="1" applyBorder="1" applyFont="1">
      <alignment horizontal="left" shrinkToFit="0" vertical="top" wrapText="1"/>
    </xf>
    <xf borderId="40" fillId="4" fontId="11" numFmtId="0" xfId="0" applyAlignment="1" applyBorder="1" applyFont="1">
      <alignment shrinkToFit="0" wrapText="1"/>
    </xf>
    <xf borderId="43" fillId="4" fontId="11" numFmtId="0" xfId="0" applyAlignment="1" applyBorder="1" applyFont="1">
      <alignment shrinkToFit="0" vertical="center" wrapText="1"/>
    </xf>
    <xf borderId="39" fillId="3" fontId="22" numFmtId="0" xfId="0" applyAlignment="1" applyBorder="1" applyFont="1">
      <alignment horizontal="center" shrinkToFit="0" vertical="center" wrapText="1"/>
    </xf>
    <xf borderId="69" fillId="10" fontId="11" numFmtId="9" xfId="0" applyBorder="1" applyFont="1" applyNumberFormat="1"/>
    <xf borderId="70" fillId="10" fontId="11" numFmtId="9" xfId="0" applyBorder="1" applyFont="1" applyNumberFormat="1"/>
    <xf borderId="7" fillId="3" fontId="7" numFmtId="0" xfId="0" applyBorder="1" applyFont="1"/>
    <xf borderId="7" fillId="4" fontId="7" numFmtId="0" xfId="0" applyBorder="1" applyFont="1"/>
    <xf borderId="71" fillId="5" fontId="9" numFmtId="0" xfId="0" applyAlignment="1" applyBorder="1" applyFont="1">
      <alignment horizontal="center" shrinkToFit="0" vertical="center" wrapText="1"/>
    </xf>
    <xf borderId="72" fillId="5" fontId="9" numFmtId="0" xfId="0" applyAlignment="1" applyBorder="1" applyFont="1">
      <alignment horizontal="center" shrinkToFit="0" vertical="center" wrapText="1"/>
    </xf>
    <xf borderId="73" fillId="0" fontId="3" numFmtId="0" xfId="0" applyBorder="1" applyFont="1"/>
    <xf borderId="74" fillId="5" fontId="9" numFmtId="0" xfId="0" applyAlignment="1" applyBorder="1" applyFont="1">
      <alignment horizontal="center" shrinkToFit="0" vertical="center" wrapText="1"/>
    </xf>
    <xf borderId="75" fillId="5" fontId="9" numFmtId="0" xfId="0" applyAlignment="1" applyBorder="1" applyFont="1">
      <alignment horizontal="center" shrinkToFit="0" vertical="center" wrapText="1"/>
    </xf>
    <xf borderId="76" fillId="0" fontId="3" numFmtId="0" xfId="0" applyBorder="1" applyFont="1"/>
    <xf borderId="0" fillId="0" fontId="11" numFmtId="0" xfId="0" applyFont="1"/>
    <xf borderId="77" fillId="0" fontId="3" numFmtId="0" xfId="0" applyBorder="1" applyFont="1"/>
    <xf borderId="78" fillId="0" fontId="3" numFmtId="0" xfId="0" applyBorder="1" applyFont="1"/>
    <xf borderId="79" fillId="0" fontId="3" numFmtId="0" xfId="0" applyBorder="1" applyFont="1"/>
    <xf borderId="80" fillId="0" fontId="3" numFmtId="0" xfId="0" applyBorder="1" applyFont="1"/>
    <xf borderId="81" fillId="0" fontId="3" numFmtId="0" xfId="0" applyBorder="1" applyFont="1"/>
    <xf borderId="82" fillId="0" fontId="3" numFmtId="0" xfId="0" applyBorder="1" applyFont="1"/>
    <xf borderId="83" fillId="0" fontId="10" numFmtId="0" xfId="0" applyAlignment="1" applyBorder="1" applyFont="1">
      <alignment horizontal="left" shrinkToFit="0" vertical="top" wrapText="1"/>
    </xf>
    <xf borderId="83" fillId="0" fontId="11" numFmtId="0" xfId="0" applyAlignment="1" applyBorder="1" applyFont="1">
      <alignment horizontal="left" shrinkToFit="0" vertical="top" wrapText="1"/>
    </xf>
    <xf borderId="43" fillId="0" fontId="11" numFmtId="0" xfId="0" applyAlignment="1" applyBorder="1" applyFont="1">
      <alignment horizontal="center" shrinkToFit="0" vertical="top" wrapText="1"/>
    </xf>
    <xf borderId="43" fillId="0" fontId="11" numFmtId="0" xfId="0" applyAlignment="1" applyBorder="1" applyFont="1">
      <alignment horizontal="left" readingOrder="1" shrinkToFit="0" vertical="top" wrapText="1"/>
    </xf>
    <xf borderId="84" fillId="0" fontId="3" numFmtId="0" xfId="0" applyBorder="1" applyFont="1"/>
    <xf borderId="85" fillId="0" fontId="3" numFmtId="0" xfId="0" applyBorder="1" applyFont="1"/>
    <xf borderId="43" fillId="0" fontId="10" numFmtId="0" xfId="0" applyAlignment="1" applyBorder="1" applyFont="1">
      <alignment horizontal="left" shrinkToFit="0" vertical="top" wrapText="1"/>
    </xf>
    <xf borderId="83" fillId="0" fontId="11" numFmtId="0" xfId="0" applyAlignment="1" applyBorder="1" applyFont="1">
      <alignment horizontal="center" shrinkToFit="0" vertical="top" wrapText="1"/>
    </xf>
    <xf borderId="0" fillId="0" fontId="11" numFmtId="0" xfId="0" applyAlignment="1" applyFont="1">
      <alignment horizontal="left" shrinkToFit="0" vertical="top" wrapText="1"/>
    </xf>
  </cellXfs>
  <cellStyles count="1">
    <cellStyle xfId="0" name="Normal" builtinId="0"/>
  </cellStyles>
  <dxfs count="3">
    <dxf>
      <font/>
      <fill>
        <patternFill patternType="solid">
          <fgColor rgb="FFFF0000"/>
          <bgColor rgb="FFFF0000"/>
        </patternFill>
      </fill>
      <border/>
    </dxf>
    <dxf>
      <font/>
      <fill>
        <patternFill patternType="solid">
          <fgColor rgb="FFFFFF00"/>
          <bgColor rgb="FFFFFF00"/>
        </patternFill>
      </fill>
      <border/>
    </dxf>
    <dxf>
      <font/>
      <fill>
        <patternFill patternType="solid">
          <fgColor rgb="FF00FF00"/>
          <bgColor rgb="FF00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2105025" cy="4857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0</xdr:rowOff>
    </xdr:from>
    <xdr:ext cx="1638300" cy="3810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63"/>
    <col customWidth="1" min="2" max="2" width="27.63"/>
    <col customWidth="1" min="3" max="3" width="34.63"/>
    <col customWidth="1" min="4" max="4" width="42.63"/>
    <col customWidth="1" min="5" max="5" width="14.63"/>
    <col customWidth="1" min="6" max="6" width="23.63"/>
    <col customWidth="1" min="7" max="7" width="1.63"/>
    <col customWidth="1" min="8" max="23" width="10.63"/>
  </cols>
  <sheetData>
    <row r="1" ht="12.75" customHeight="1">
      <c r="A1" s="1"/>
      <c r="B1" s="2"/>
      <c r="C1" s="3"/>
      <c r="D1" s="3"/>
      <c r="E1" s="3"/>
      <c r="F1" s="3"/>
      <c r="G1" s="4"/>
    </row>
    <row r="2" ht="57.0" customHeight="1">
      <c r="A2" s="5"/>
      <c r="B2" s="6"/>
      <c r="G2" s="7"/>
    </row>
    <row r="3" ht="13.5" customHeight="1">
      <c r="A3" s="5"/>
      <c r="B3" s="8" t="s">
        <v>0</v>
      </c>
      <c r="G3" s="7"/>
    </row>
    <row r="4" ht="12.75" customHeight="1">
      <c r="A4" s="5"/>
      <c r="B4" s="5"/>
      <c r="C4" s="9"/>
      <c r="D4" s="9"/>
      <c r="E4" s="9"/>
      <c r="F4" s="9"/>
      <c r="G4" s="10"/>
    </row>
    <row r="5" ht="15.0" customHeight="1">
      <c r="A5" s="5"/>
      <c r="B5" s="11" t="s">
        <v>1</v>
      </c>
      <c r="C5" s="12"/>
      <c r="D5" s="12"/>
      <c r="E5" s="12"/>
      <c r="F5" s="12"/>
      <c r="G5" s="13"/>
    </row>
    <row r="6" ht="55.5" customHeight="1">
      <c r="A6" s="9"/>
      <c r="B6" s="14" t="s">
        <v>2</v>
      </c>
      <c r="C6" s="3"/>
      <c r="D6" s="3"/>
      <c r="E6" s="3"/>
      <c r="F6" s="3"/>
      <c r="G6" s="15"/>
    </row>
    <row r="7" ht="15.0" customHeight="1">
      <c r="A7" s="9"/>
      <c r="B7" s="16"/>
      <c r="C7" s="17"/>
      <c r="D7" s="17"/>
      <c r="E7" s="17"/>
      <c r="F7" s="17"/>
      <c r="G7" s="18"/>
    </row>
    <row r="8" ht="105.75" customHeight="1">
      <c r="A8" s="5"/>
      <c r="B8" s="19" t="s">
        <v>3</v>
      </c>
      <c r="C8" s="20" t="s">
        <v>4</v>
      </c>
      <c r="G8" s="21"/>
    </row>
    <row r="9" ht="69.0" customHeight="1">
      <c r="A9" s="5"/>
      <c r="B9" s="22"/>
      <c r="C9" s="20" t="s">
        <v>5</v>
      </c>
      <c r="G9" s="21"/>
    </row>
    <row r="10" ht="30.0" customHeight="1">
      <c r="A10" s="9"/>
      <c r="B10" s="22"/>
      <c r="C10" s="23"/>
      <c r="G10" s="21"/>
    </row>
    <row r="11" ht="51.75" customHeight="1">
      <c r="A11" s="24"/>
      <c r="B11" s="25" t="s">
        <v>6</v>
      </c>
      <c r="C11" s="26" t="s">
        <v>7</v>
      </c>
      <c r="D11" s="3"/>
      <c r="E11" s="3"/>
      <c r="F11" s="3"/>
      <c r="G11" s="27"/>
      <c r="H11" s="28"/>
      <c r="I11" s="28"/>
      <c r="J11" s="28"/>
      <c r="K11" s="28"/>
      <c r="L11" s="28"/>
      <c r="M11" s="28"/>
      <c r="N11" s="28"/>
      <c r="O11" s="28"/>
      <c r="P11" s="28"/>
      <c r="Q11" s="28"/>
      <c r="R11" s="28"/>
      <c r="S11" s="28"/>
      <c r="T11" s="28"/>
      <c r="U11" s="28"/>
      <c r="V11" s="28"/>
      <c r="W11" s="28"/>
    </row>
    <row r="12" ht="15.0" customHeight="1">
      <c r="A12" s="5"/>
      <c r="B12" s="22"/>
      <c r="C12" s="29" t="s">
        <v>8</v>
      </c>
      <c r="D12" s="30"/>
      <c r="E12" s="30"/>
      <c r="F12" s="31"/>
      <c r="G12" s="32"/>
    </row>
    <row r="13" ht="15.0" customHeight="1">
      <c r="A13" s="5"/>
      <c r="B13" s="22"/>
      <c r="C13" s="33" t="s">
        <v>9</v>
      </c>
      <c r="D13" s="34"/>
      <c r="E13" s="34"/>
      <c r="F13" s="35"/>
      <c r="G13" s="36"/>
    </row>
    <row r="14" ht="41.25" customHeight="1">
      <c r="A14" s="9"/>
      <c r="B14" s="37" t="s">
        <v>10</v>
      </c>
      <c r="C14" s="38" t="s">
        <v>11</v>
      </c>
      <c r="D14" s="39"/>
      <c r="E14" s="39"/>
      <c r="F14" s="39"/>
      <c r="G14" s="40"/>
    </row>
    <row r="15" ht="12.75" customHeight="1">
      <c r="A15" s="5"/>
      <c r="B15" s="41"/>
      <c r="C15" s="23"/>
      <c r="D15" s="23"/>
      <c r="E15" s="23"/>
      <c r="F15" s="23"/>
      <c r="G15" s="21"/>
    </row>
    <row r="16" ht="15.0" customHeight="1">
      <c r="A16" s="5"/>
      <c r="B16" s="42" t="s">
        <v>12</v>
      </c>
      <c r="C16" s="43"/>
      <c r="D16" s="43"/>
      <c r="E16" s="43"/>
      <c r="F16" s="43"/>
      <c r="G16" s="44"/>
    </row>
    <row r="17" ht="15.0" customHeight="1">
      <c r="A17" s="5"/>
      <c r="B17" s="45" t="s">
        <v>13</v>
      </c>
      <c r="C17" s="17" t="s">
        <v>14</v>
      </c>
      <c r="D17" s="46"/>
      <c r="E17" s="46"/>
      <c r="F17" s="46"/>
      <c r="G17" s="47"/>
    </row>
    <row r="18" ht="15.0" customHeight="1">
      <c r="A18" s="5"/>
      <c r="B18" s="48" t="s">
        <v>15</v>
      </c>
      <c r="C18" s="17" t="s">
        <v>16</v>
      </c>
      <c r="D18" s="46"/>
      <c r="E18" s="46"/>
      <c r="F18" s="46"/>
      <c r="G18" s="18"/>
    </row>
    <row r="19" ht="30.0" customHeight="1">
      <c r="A19" s="5"/>
      <c r="B19" s="48" t="s">
        <v>17</v>
      </c>
      <c r="C19" s="17" t="s">
        <v>18</v>
      </c>
      <c r="D19" s="46"/>
      <c r="E19" s="46"/>
      <c r="F19" s="46"/>
      <c r="G19" s="18"/>
    </row>
    <row r="20" ht="30.0" customHeight="1">
      <c r="A20" s="5"/>
      <c r="B20" s="49" t="s">
        <v>19</v>
      </c>
      <c r="C20" s="50" t="s">
        <v>20</v>
      </c>
      <c r="D20" s="46"/>
      <c r="E20" s="46"/>
      <c r="F20" s="46"/>
      <c r="G20" s="18"/>
    </row>
    <row r="21" ht="30.0" customHeight="1">
      <c r="A21" s="5"/>
      <c r="B21" s="48" t="s">
        <v>21</v>
      </c>
      <c r="C21" s="50" t="s">
        <v>22</v>
      </c>
      <c r="D21" s="46"/>
      <c r="E21" s="46"/>
      <c r="F21" s="46"/>
      <c r="G21" s="18"/>
    </row>
    <row r="22" ht="12.75" customHeight="1">
      <c r="A22" s="5"/>
      <c r="B22" s="41"/>
      <c r="C22" s="23"/>
      <c r="D22" s="23"/>
      <c r="E22" s="23"/>
      <c r="F22" s="23"/>
      <c r="G22" s="21"/>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sheetData>
  <mergeCells count="18">
    <mergeCell ref="B8:B10"/>
    <mergeCell ref="B11:B13"/>
    <mergeCell ref="B1:G1"/>
    <mergeCell ref="B2:G2"/>
    <mergeCell ref="B3:G3"/>
    <mergeCell ref="B6:F6"/>
    <mergeCell ref="C8:F8"/>
    <mergeCell ref="C9:F9"/>
    <mergeCell ref="C10:F10"/>
    <mergeCell ref="C19:F19"/>
    <mergeCell ref="C20:F20"/>
    <mergeCell ref="C21:F21"/>
    <mergeCell ref="C11:F11"/>
    <mergeCell ref="C12:F12"/>
    <mergeCell ref="C13:F13"/>
    <mergeCell ref="C14:F14"/>
    <mergeCell ref="C17:F17"/>
    <mergeCell ref="C18:F18"/>
  </mergeCells>
  <printOptions/>
  <pageMargins bottom="1.0" footer="0.0" header="0.0" left="0.75" right="0.71" top="1.0"/>
  <pageSetup orientation="portrait"/>
  <headerFooter>
    <oddHeader>&amp;CCONFIDENTIAL INFORMATION The information in this report should be protected from inadvertent disclosure.</oddHeader>
    <oddFooter>&amp;CCONFIDENTIAL INFORMATION The information in this report should be protected from inadvertent disclosure.</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1.5"/>
    <col customWidth="1" min="2" max="2" width="15.5"/>
    <col customWidth="1" min="3" max="3" width="46.13"/>
    <col customWidth="1" min="4" max="4" width="11.38"/>
    <col customWidth="1" min="5" max="5" width="16.63"/>
    <col customWidth="1" min="6" max="8" width="8.88"/>
    <col customWidth="1" min="9" max="24" width="10.63"/>
  </cols>
  <sheetData>
    <row r="1" ht="12.75" customHeight="1"/>
    <row r="2" ht="76.5" customHeight="1">
      <c r="A2" s="51"/>
    </row>
    <row r="3" ht="18.75" customHeight="1">
      <c r="A3" s="52" t="s">
        <v>23</v>
      </c>
    </row>
    <row r="4" ht="12.75" customHeight="1"/>
    <row r="5" ht="12.75" customHeight="1">
      <c r="A5" s="53"/>
      <c r="B5" s="54"/>
    </row>
    <row r="6" ht="12.75" customHeight="1"/>
    <row r="7" ht="12.75" customHeight="1">
      <c r="A7" s="55" t="s">
        <v>24</v>
      </c>
      <c r="B7" s="56" t="s">
        <v>25</v>
      </c>
      <c r="C7" s="57"/>
      <c r="D7" s="58"/>
      <c r="E7" s="59"/>
    </row>
    <row r="8" ht="12.75" customHeight="1">
      <c r="A8" s="60"/>
      <c r="B8" s="61"/>
      <c r="C8" s="62"/>
      <c r="D8" s="63" t="s">
        <v>26</v>
      </c>
      <c r="E8" s="64" t="s">
        <v>27</v>
      </c>
    </row>
    <row r="9" ht="12.75" customHeight="1">
      <c r="A9" s="65" t="s">
        <v>28</v>
      </c>
      <c r="B9" s="66" t="s">
        <v>29</v>
      </c>
      <c r="C9" s="67" t="s">
        <v>30</v>
      </c>
      <c r="D9" s="68">
        <f>Assessment!J8</f>
        <v>1</v>
      </c>
      <c r="E9" s="69" t="str">
        <f>IF(D9=100%,"Compliant",IF(AND(1%&lt;D9,D9&lt;100%),"Partial",IF(AND(Assessment!K8="Not Applicable"),"Not Applicable","Non-Compliant")))</f>
        <v>Compliant</v>
      </c>
      <c r="G9" s="9"/>
      <c r="H9" s="9"/>
    </row>
    <row r="10" ht="12.75" customHeight="1">
      <c r="A10" s="70"/>
      <c r="B10" s="71" t="s">
        <v>31</v>
      </c>
      <c r="C10" s="72" t="s">
        <v>32</v>
      </c>
      <c r="D10" s="73">
        <f>Assessment!J10</f>
        <v>0</v>
      </c>
      <c r="E10" s="74" t="str">
        <f>IF(D10=100%,"Compliant",IF(AND(1%&lt;D10,D10&lt;100%),"Partial",IF(AND(Assessment!K10="Not Applicable"),"Not Applicable","Business Process")))</f>
        <v>Business Process</v>
      </c>
      <c r="G10" s="9"/>
      <c r="H10" s="9"/>
    </row>
    <row r="11" ht="12.75" customHeight="1">
      <c r="A11" s="70"/>
      <c r="B11" s="75" t="s">
        <v>33</v>
      </c>
      <c r="C11" s="75" t="s">
        <v>34</v>
      </c>
      <c r="D11" s="73">
        <f>Assessment!J18</f>
        <v>0</v>
      </c>
      <c r="E11" s="74" t="str">
        <f>IF(D11=100%,"Compliant",IF(AND(1%&lt;D11,D11&lt;100%),"Partial",IF(AND(Assessment!K11="Not Applicable"),"Not Applicable","Business Process")))</f>
        <v>Business Process</v>
      </c>
      <c r="G11" s="76"/>
      <c r="H11" s="76"/>
    </row>
    <row r="12" ht="12.75" customHeight="1">
      <c r="A12" s="70"/>
      <c r="B12" s="71" t="s">
        <v>35</v>
      </c>
      <c r="C12" s="71" t="s">
        <v>36</v>
      </c>
      <c r="D12" s="73">
        <f>Assessment!J24</f>
        <v>0</v>
      </c>
      <c r="E12" s="74" t="str">
        <f>IF(D12=100%,"Compliant",IF(AND(1%&lt;D12,D12&lt;100%),"Partial",IF(AND(Assessment!K12="Not Applicable"),"Not Applicable","Business Process")))</f>
        <v>Business Process</v>
      </c>
      <c r="G12" s="9"/>
      <c r="H12" s="9"/>
    </row>
    <row r="13" ht="12.75" customHeight="1">
      <c r="A13" s="70"/>
      <c r="B13" s="75" t="s">
        <v>37</v>
      </c>
      <c r="C13" s="75" t="s">
        <v>38</v>
      </c>
      <c r="D13" s="73">
        <f>Assessment!J37</f>
        <v>1</v>
      </c>
      <c r="E13" s="77" t="str">
        <f>IF(D13=100%,"Compliant",IF(AND(1%&lt;D13,D13&lt;100%),"Partial",IF(AND(Assessment!K37="Not Applicable"),"Not Applicable","Non-Compliant")))</f>
        <v>Compliant</v>
      </c>
    </row>
    <row r="14" ht="12.75" customHeight="1">
      <c r="A14" s="70"/>
      <c r="B14" s="71" t="s">
        <v>39</v>
      </c>
      <c r="C14" s="71" t="s">
        <v>40</v>
      </c>
      <c r="D14" s="73">
        <f>Assessment!J42</f>
        <v>1</v>
      </c>
      <c r="E14" s="77" t="str">
        <f>IF(D14=100%,"Compliant",IF(AND(1%&lt;D14,D14&lt;100%),"Partial",IF(AND(Assessment!K42="Not Applicable"),"Not Applicable","Non-Compliant")))</f>
        <v>Compliant</v>
      </c>
    </row>
    <row r="15" ht="12.75" customHeight="1">
      <c r="A15" s="70"/>
      <c r="B15" s="75" t="s">
        <v>41</v>
      </c>
      <c r="C15" s="75" t="s">
        <v>42</v>
      </c>
      <c r="D15" s="73">
        <f>Assessment!J55</f>
        <v>1</v>
      </c>
      <c r="E15" s="77" t="str">
        <f>IF(D15=100%,"Compliant",IF(AND(1%&lt;D15,D15&lt;100%),"Partial",IF(AND(Assessment!K55="Not Applicable"),"Not Applicable","Non-Compliant")))</f>
        <v>Compliant</v>
      </c>
    </row>
    <row r="16" ht="12.75" customHeight="1">
      <c r="A16" s="70"/>
      <c r="B16" s="75" t="s">
        <v>43</v>
      </c>
      <c r="C16" s="75" t="s">
        <v>44</v>
      </c>
      <c r="D16" s="73">
        <f>Assessment!J58</f>
        <v>0</v>
      </c>
      <c r="E16" s="74" t="str">
        <f>IF(D16=100%,"Compliant",IF(AND(1%&lt;D16,D16&lt;100%),"Partial",IF(AND(Assessment!K16="Not Applicable"),"Not Applicable","Business Process")))</f>
        <v>Business Process</v>
      </c>
    </row>
    <row r="17" ht="12.75" customHeight="1">
      <c r="A17" s="78"/>
      <c r="B17" s="79" t="s">
        <v>45</v>
      </c>
      <c r="C17" s="80" t="s">
        <v>46</v>
      </c>
      <c r="D17" s="81">
        <f>Assessment!J61</f>
        <v>0</v>
      </c>
      <c r="E17" s="74" t="str">
        <f>IF(D17=100%,"Compliant",IF(AND(1%&lt;D17,D17&lt;100%),"Partial",IF(AND(Assessment!K17="Not Applicable"),"Not Applicable","Business Process")))</f>
        <v>Business Process</v>
      </c>
    </row>
    <row r="18" ht="12.75" customHeight="1">
      <c r="A18" s="65" t="s">
        <v>47</v>
      </c>
      <c r="B18" s="71" t="s">
        <v>48</v>
      </c>
      <c r="C18" s="71" t="s">
        <v>49</v>
      </c>
      <c r="D18" s="68">
        <f>Assessment!J69</f>
        <v>0</v>
      </c>
      <c r="E18" s="74" t="str">
        <f>IF(D18=100%,"Compliant",IF(AND(1%&lt;D18,D18&lt;100%),"Partial",IF(AND(Assessment!K18="Not Applicable"),"Not Applicable","Business Process")))</f>
        <v>Business Process</v>
      </c>
    </row>
    <row r="19" ht="12.75" customHeight="1">
      <c r="A19" s="70"/>
      <c r="B19" s="82" t="s">
        <v>50</v>
      </c>
      <c r="C19" s="83" t="s">
        <v>51</v>
      </c>
      <c r="D19" s="73">
        <f>Assessment!J71</f>
        <v>0</v>
      </c>
      <c r="E19" s="74" t="str">
        <f>IF(D19=100%,"Compliant",IF(AND(1%&lt;D19,D19&lt;100%),"Partial",IF(AND(Assessment!K19="Not Applicable"),"Not Applicable","Business Process")))</f>
        <v>Business Process</v>
      </c>
    </row>
    <row r="20" ht="12.75" customHeight="1">
      <c r="A20" s="70"/>
      <c r="B20" s="84" t="s">
        <v>52</v>
      </c>
      <c r="C20" s="85" t="s">
        <v>53</v>
      </c>
      <c r="D20" s="73">
        <f>Assessment!J74</f>
        <v>0</v>
      </c>
      <c r="E20" s="74" t="str">
        <f>IF(D20=100%,"Compliant",IF(AND(1%&lt;D20,D20&lt;100%),"Partial",IF(AND(Assessment!K20="Not Applicable"),"Not Applicable","Business Process")))</f>
        <v>Business Process</v>
      </c>
    </row>
    <row r="21" ht="12.75" customHeight="1">
      <c r="A21" s="78"/>
      <c r="B21" s="79" t="s">
        <v>54</v>
      </c>
      <c r="C21" s="80" t="s">
        <v>55</v>
      </c>
      <c r="D21" s="81">
        <f>Assessment!J79</f>
        <v>1</v>
      </c>
      <c r="E21" s="86" t="str">
        <f>IF(D21=100%,"Compliant",IF(AND(1%&lt;D21,D21&lt;100%),"Partial",IF(AND(Assessment!K79="Not Applicable"),"Not Applicable","Non-Compliant")))</f>
        <v>Compliant</v>
      </c>
    </row>
    <row r="22" ht="12.75" customHeight="1">
      <c r="A22" s="65" t="s">
        <v>56</v>
      </c>
      <c r="B22" s="84" t="s">
        <v>57</v>
      </c>
      <c r="C22" s="85" t="s">
        <v>58</v>
      </c>
      <c r="D22" s="87">
        <f>Assessment!J89</f>
        <v>0</v>
      </c>
      <c r="E22" s="74" t="str">
        <f>IF(D22=100%,"Compliant",IF(AND(1%&lt;D22,D22&lt;100%),"Partial",IF(AND(Assessment!K22="Not Applicable"),"Not Applicable","Business Process")))</f>
        <v>Business Process</v>
      </c>
    </row>
    <row r="23" ht="12.75" customHeight="1">
      <c r="A23" s="70"/>
      <c r="B23" s="82" t="s">
        <v>59</v>
      </c>
      <c r="C23" s="83" t="s">
        <v>60</v>
      </c>
      <c r="D23" s="73">
        <f>Assessment!J93</f>
        <v>1</v>
      </c>
      <c r="E23" s="77" t="str">
        <f>IF(D23=100%,"Compliant",IF(AND(1%&lt;D23,D23&lt;100%),"Partial",IF(AND(Assessment!K93="Not Applicable"),"Not Applicable","Non-Compliant")))</f>
        <v>Compliant</v>
      </c>
    </row>
    <row r="24" ht="12.75" customHeight="1">
      <c r="A24" s="70"/>
      <c r="B24" s="82" t="s">
        <v>61</v>
      </c>
      <c r="C24" s="83" t="s">
        <v>62</v>
      </c>
      <c r="D24" s="73">
        <f>Assessment!J95</f>
        <v>0</v>
      </c>
      <c r="E24" s="74" t="str">
        <f>IF(D24=100%,"Compliant",IF(AND(1%&lt;D24,D24&lt;100%),"Partial",IF(AND(Assessment!K24="Not Applicable"),"Not Applicable","Business Process")))</f>
        <v>Business Process</v>
      </c>
    </row>
    <row r="25" ht="12.75" customHeight="1">
      <c r="A25" s="70"/>
      <c r="B25" s="82" t="s">
        <v>63</v>
      </c>
      <c r="C25" s="83" t="s">
        <v>64</v>
      </c>
      <c r="D25" s="73">
        <f>Assessment!J97</f>
        <v>0</v>
      </c>
      <c r="E25" s="74" t="str">
        <f>IF(D25=100%,"Compliant",IF(AND(1%&lt;D25,D25&lt;100%),"Partial",IF(AND(Assessment!K25="Not Applicable"),"Not Applicable","Business Process")))</f>
        <v>Business Process</v>
      </c>
    </row>
    <row r="26" ht="12.75" customHeight="1">
      <c r="A26" s="78"/>
      <c r="B26" s="79" t="s">
        <v>65</v>
      </c>
      <c r="C26" s="80" t="s">
        <v>66</v>
      </c>
      <c r="D26" s="88">
        <f>Assessment!J102</f>
        <v>0</v>
      </c>
      <c r="E26" s="74" t="str">
        <f>IF(D26=100%,"Compliant",IF(AND(1%&lt;D26,D26&lt;100%),"Partial",IF(AND(Assessment!K26="Not Applicable"),"Not Applicable","Business Process")))</f>
        <v>Business Process</v>
      </c>
    </row>
    <row r="27" ht="12.75" customHeight="1">
      <c r="A27" s="65" t="s">
        <v>67</v>
      </c>
      <c r="B27" s="84" t="s">
        <v>68</v>
      </c>
      <c r="C27" s="85" t="s">
        <v>46</v>
      </c>
      <c r="D27" s="87">
        <f>Assessment!J106</f>
        <v>0</v>
      </c>
      <c r="E27" s="74" t="str">
        <f>IF(D27=100%,"Compliant",IF(AND(1%&lt;D27,D27&lt;100%),"Partial",IF(AND(Assessment!K27="Not Applicable"),"Not Applicable","Business Process")))</f>
        <v>Business Process</v>
      </c>
    </row>
    <row r="28" ht="12.75" customHeight="1">
      <c r="A28" s="78"/>
      <c r="B28" s="79" t="s">
        <v>69</v>
      </c>
      <c r="C28" s="80" t="s">
        <v>70</v>
      </c>
      <c r="D28" s="81">
        <f>Assessment!J108</f>
        <v>0</v>
      </c>
      <c r="E28" s="74" t="str">
        <f>IF(D28=100%,"Compliant",IF(AND(1%&lt;D28,D28&lt;100%),"Partial",IF(AND(Assessment!K28="Not Applicable"),"Not Applicable","Business Process")))</f>
        <v>Business Process</v>
      </c>
    </row>
    <row r="29" ht="12.75" customHeight="1">
      <c r="A29" s="65" t="s">
        <v>71</v>
      </c>
      <c r="B29" s="84" t="s">
        <v>72</v>
      </c>
      <c r="C29" s="85" t="s">
        <v>73</v>
      </c>
      <c r="D29" s="87">
        <f>Assessment!J111</f>
        <v>0</v>
      </c>
      <c r="E29" s="74" t="str">
        <f>IF(D29=100%,"Compliant",IF(AND(1%&lt;D29,D29&lt;100%),"Partial",IF(AND(Assessment!K29="Not Applicable"),"Not Applicable","Business Process")))</f>
        <v>Business Process</v>
      </c>
    </row>
    <row r="30" ht="12.75" customHeight="1">
      <c r="A30" s="78"/>
      <c r="B30" s="89" t="s">
        <v>74</v>
      </c>
      <c r="C30" s="89" t="s">
        <v>75</v>
      </c>
      <c r="D30" s="81">
        <f>Assessment!J115</f>
        <v>0</v>
      </c>
      <c r="E30" s="74" t="str">
        <f>IF(D30=100%,"Compliant",IF(AND(1%&lt;D30,D30&lt;100%),"Partial",IF(AND(Assessment!K30="Not Applicable"),"Not Applicable","Business Process")))</f>
        <v>Business Process</v>
      </c>
    </row>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
    <mergeCell ref="A22:A26"/>
    <mergeCell ref="A27:A28"/>
    <mergeCell ref="A29:A30"/>
    <mergeCell ref="A2:E2"/>
    <mergeCell ref="A3:E3"/>
    <mergeCell ref="A7:A8"/>
    <mergeCell ref="B7:C8"/>
    <mergeCell ref="D7:E7"/>
    <mergeCell ref="A9:A17"/>
    <mergeCell ref="A18:A21"/>
  </mergeCells>
  <conditionalFormatting sqref="D9:D21 E9:E30 D26">
    <cfRule type="cellIs" dxfId="0" priority="1" stopIfTrue="1" operator="equal">
      <formula>"Non-Compliant"</formula>
    </cfRule>
  </conditionalFormatting>
  <conditionalFormatting sqref="D9:D21 E9:E30 D26">
    <cfRule type="cellIs" dxfId="1" priority="2" stopIfTrue="1" operator="equal">
      <formula>"Partial"</formula>
    </cfRule>
  </conditionalFormatting>
  <conditionalFormatting sqref="D9:D21 E9:E30 D26">
    <cfRule type="cellIs" dxfId="2" priority="3" stopIfTrue="1" operator="equal">
      <formula>"Compliant"</formula>
    </cfRule>
  </conditionalFormatting>
  <printOptions/>
  <pageMargins bottom="1.0" footer="0.0" header="0.0" left="0.75" right="0.75" top="1.0"/>
  <pageSetup orientation="landscape"/>
  <headerFooter>
    <oddHeader>&amp;CCONFIDENTIAL INFORMATION The information in this report should be protected from inadvertent disclosure.</oddHeader>
    <oddFooter>&amp;L&amp;D&amp;CCONFIDENTIAL INFORMATION The information in this report should be protected from inadvertent disclosure.&amp;RPage &amp;P of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3.63"/>
    <col customWidth="1" min="2" max="2" width="13.38"/>
    <col customWidth="1" min="3" max="3" width="12.63"/>
    <col customWidth="1" min="4" max="4" width="14.63"/>
    <col customWidth="1" min="5" max="5" width="35.63"/>
    <col customWidth="1" min="6" max="6" width="38.63"/>
    <col customWidth="1" min="7" max="8" width="5.63"/>
    <col customWidth="1" min="9" max="10" width="6.63"/>
    <col customWidth="1" min="11" max="11" width="12.63"/>
    <col customWidth="1" min="12" max="12" width="45.63"/>
    <col customWidth="1" min="13" max="13" width="17.5"/>
    <col customWidth="1" min="14" max="14" width="9.13"/>
    <col customWidth="1" hidden="1" min="15" max="16" width="9.13"/>
    <col customWidth="1" min="17" max="62" width="9.13"/>
  </cols>
  <sheetData>
    <row r="1" ht="12.75" customHeight="1">
      <c r="A1" s="90" t="s">
        <v>76</v>
      </c>
      <c r="D1" s="91" t="str">
        <f>#REF!</f>
        <v>#REF!</v>
      </c>
      <c r="M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row>
    <row r="2" ht="12.75" customHeight="1">
      <c r="D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row>
    <row r="3" ht="12.75" customHeight="1">
      <c r="A3" s="92" t="s">
        <v>77</v>
      </c>
      <c r="B3" s="93" t="s">
        <v>24</v>
      </c>
      <c r="C3" s="94" t="s">
        <v>78</v>
      </c>
      <c r="D3" s="94" t="s">
        <v>79</v>
      </c>
      <c r="E3" s="94" t="s">
        <v>80</v>
      </c>
      <c r="F3" s="94" t="s">
        <v>81</v>
      </c>
      <c r="G3" s="95" t="s">
        <v>82</v>
      </c>
      <c r="H3" s="95" t="s">
        <v>83</v>
      </c>
      <c r="I3" s="96" t="s">
        <v>84</v>
      </c>
      <c r="J3" s="97" t="s">
        <v>85</v>
      </c>
      <c r="K3" s="94" t="s">
        <v>86</v>
      </c>
      <c r="L3" s="98" t="s">
        <v>87</v>
      </c>
      <c r="M3" s="99" t="s">
        <v>88</v>
      </c>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row>
    <row r="4" ht="12.75" customHeight="1">
      <c r="A4" s="100">
        <v>1.0</v>
      </c>
      <c r="B4" s="101" t="s">
        <v>89</v>
      </c>
      <c r="C4" s="102" t="s">
        <v>90</v>
      </c>
      <c r="D4" s="103" t="s">
        <v>91</v>
      </c>
      <c r="E4" s="104" t="s">
        <v>92</v>
      </c>
      <c r="F4" s="104" t="s">
        <v>93</v>
      </c>
      <c r="G4" s="105" t="s">
        <v>94</v>
      </c>
      <c r="H4" s="105" t="s">
        <v>94</v>
      </c>
      <c r="I4" s="106">
        <f t="shared" ref="I4:I115" si="1">SUM(G4:H4)</f>
        <v>0</v>
      </c>
      <c r="J4" s="107">
        <f t="shared" ref="J4:J115" si="2">I4/O4</f>
        <v>0</v>
      </c>
      <c r="K4" s="108" t="str">
        <f t="shared" ref="K4:K7" si="3">IF(J4=100%,"Compliant",IF(AND(1%&lt;J4,J4&lt;100%),"Partial",IF(AND(G4="N/A",H4="N/A"),"Not Applicable","Non-Compliant")))</f>
        <v>Not Applicable</v>
      </c>
      <c r="L4" s="109"/>
      <c r="M4" s="110"/>
      <c r="N4" s="9"/>
      <c r="O4" s="111">
        <f t="shared" ref="O4:O115" si="4">IF(P4=0,1,P4)</f>
        <v>1</v>
      </c>
      <c r="P4" s="111">
        <f t="shared" ref="P4:P7" si="5">(IF(G4&lt;&gt;"N/A",2)+IF(H4&lt;&gt;"N/A",2))</f>
        <v>0</v>
      </c>
      <c r="Q4" s="9"/>
      <c r="R4" s="9"/>
      <c r="S4" s="9"/>
      <c r="T4" s="9"/>
      <c r="U4" s="9"/>
      <c r="V4" s="9"/>
      <c r="W4" s="9"/>
      <c r="X4" s="9"/>
      <c r="Y4" s="9"/>
      <c r="Z4" s="9"/>
      <c r="AA4" s="9"/>
      <c r="AB4" s="9"/>
      <c r="AC4" s="9"/>
      <c r="AD4" s="9"/>
      <c r="AE4" s="9"/>
      <c r="AF4" s="9"/>
      <c r="AG4" s="9"/>
      <c r="AH4" s="9"/>
      <c r="AI4" s="9"/>
      <c r="AJ4" s="9"/>
      <c r="AK4" s="9"/>
      <c r="AL4" s="9"/>
      <c r="AM4" s="9"/>
      <c r="AN4" s="9"/>
      <c r="AO4" s="9"/>
      <c r="AP4" s="9">
        <v>0.0</v>
      </c>
      <c r="AQ4" s="9"/>
      <c r="AR4" s="9"/>
      <c r="AS4" s="9"/>
      <c r="AT4" s="9"/>
      <c r="AU4" s="9"/>
      <c r="AV4" s="9"/>
      <c r="AW4" s="9"/>
      <c r="AX4" s="9"/>
      <c r="AY4" s="9"/>
      <c r="AZ4" s="9"/>
      <c r="BA4" s="9"/>
      <c r="BB4" s="9"/>
      <c r="BC4" s="9"/>
      <c r="BD4" s="9"/>
      <c r="BE4" s="9"/>
      <c r="BF4" s="9"/>
      <c r="BG4" s="9"/>
      <c r="BH4" s="9"/>
      <c r="BI4" s="9"/>
      <c r="BJ4" s="9"/>
    </row>
    <row r="5" ht="12.75" customHeight="1">
      <c r="A5" s="112">
        <v>2.0</v>
      </c>
      <c r="B5" s="113" t="s">
        <v>89</v>
      </c>
      <c r="C5" s="114" t="s">
        <v>90</v>
      </c>
      <c r="D5" s="115" t="s">
        <v>95</v>
      </c>
      <c r="E5" s="116" t="s">
        <v>96</v>
      </c>
      <c r="F5" s="116" t="s">
        <v>97</v>
      </c>
      <c r="G5" s="105" t="s">
        <v>94</v>
      </c>
      <c r="H5" s="105" t="s">
        <v>94</v>
      </c>
      <c r="I5" s="117">
        <f t="shared" si="1"/>
        <v>0</v>
      </c>
      <c r="J5" s="107">
        <f t="shared" si="2"/>
        <v>0</v>
      </c>
      <c r="K5" s="118" t="str">
        <f t="shared" si="3"/>
        <v>Not Applicable</v>
      </c>
      <c r="L5" s="119"/>
      <c r="M5" s="110"/>
      <c r="N5" s="9"/>
      <c r="O5" s="111">
        <f t="shared" si="4"/>
        <v>1</v>
      </c>
      <c r="P5" s="111">
        <f t="shared" si="5"/>
        <v>0</v>
      </c>
      <c r="Q5" s="9"/>
      <c r="R5" s="9"/>
      <c r="S5" s="9"/>
      <c r="T5" s="9"/>
      <c r="U5" s="9"/>
      <c r="V5" s="9"/>
      <c r="W5" s="9"/>
      <c r="X5" s="9"/>
      <c r="Y5" s="9"/>
      <c r="Z5" s="9"/>
      <c r="AA5" s="9"/>
      <c r="AB5" s="9"/>
      <c r="AC5" s="9"/>
      <c r="AD5" s="9"/>
      <c r="AE5" s="9"/>
      <c r="AF5" s="9"/>
      <c r="AG5" s="9"/>
      <c r="AH5" s="9"/>
      <c r="AI5" s="9"/>
      <c r="AJ5" s="9"/>
      <c r="AK5" s="9"/>
      <c r="AL5" s="9"/>
      <c r="AM5" s="9"/>
      <c r="AN5" s="9"/>
      <c r="AO5" s="9"/>
      <c r="AP5" s="9">
        <v>1.0</v>
      </c>
      <c r="AQ5" s="9"/>
      <c r="AR5" s="9"/>
      <c r="AS5" s="9"/>
      <c r="AT5" s="9"/>
      <c r="AU5" s="9"/>
      <c r="AV5" s="9"/>
      <c r="AW5" s="9"/>
      <c r="AX5" s="9"/>
      <c r="AY5" s="9"/>
      <c r="AZ5" s="9"/>
      <c r="BA5" s="9"/>
      <c r="BB5" s="9"/>
      <c r="BC5" s="9"/>
      <c r="BD5" s="9"/>
      <c r="BE5" s="9"/>
      <c r="BF5" s="9"/>
      <c r="BG5" s="9"/>
      <c r="BH5" s="9"/>
      <c r="BI5" s="9"/>
      <c r="BJ5" s="9"/>
    </row>
    <row r="6" ht="12.75" customHeight="1">
      <c r="A6" s="112">
        <v>3.0</v>
      </c>
      <c r="B6" s="113" t="s">
        <v>89</v>
      </c>
      <c r="C6" s="114" t="s">
        <v>90</v>
      </c>
      <c r="D6" s="120" t="s">
        <v>98</v>
      </c>
      <c r="E6" s="116" t="s">
        <v>99</v>
      </c>
      <c r="F6" s="116" t="s">
        <v>100</v>
      </c>
      <c r="G6" s="105" t="s">
        <v>94</v>
      </c>
      <c r="H6" s="105" t="s">
        <v>94</v>
      </c>
      <c r="I6" s="117">
        <f t="shared" si="1"/>
        <v>0</v>
      </c>
      <c r="J6" s="107">
        <f t="shared" si="2"/>
        <v>0</v>
      </c>
      <c r="K6" s="118" t="str">
        <f t="shared" si="3"/>
        <v>Not Applicable</v>
      </c>
      <c r="L6" s="121"/>
      <c r="M6" s="110"/>
      <c r="N6" s="9"/>
      <c r="O6" s="111">
        <f t="shared" si="4"/>
        <v>1</v>
      </c>
      <c r="P6" s="111">
        <f t="shared" si="5"/>
        <v>0</v>
      </c>
      <c r="Q6" s="9"/>
      <c r="R6" s="9"/>
      <c r="S6" s="9"/>
      <c r="T6" s="9"/>
      <c r="U6" s="9"/>
      <c r="V6" s="9"/>
      <c r="W6" s="9"/>
      <c r="X6" s="9"/>
      <c r="Y6" s="9"/>
      <c r="Z6" s="9"/>
      <c r="AA6" s="9"/>
      <c r="AB6" s="9"/>
      <c r="AC6" s="9"/>
      <c r="AD6" s="9"/>
      <c r="AE6" s="9"/>
      <c r="AF6" s="9"/>
      <c r="AG6" s="9"/>
      <c r="AH6" s="9"/>
      <c r="AI6" s="9"/>
      <c r="AJ6" s="9"/>
      <c r="AK6" s="9"/>
      <c r="AL6" s="9"/>
      <c r="AM6" s="9"/>
      <c r="AN6" s="9"/>
      <c r="AO6" s="9"/>
      <c r="AP6" s="9">
        <v>2.0</v>
      </c>
      <c r="AQ6" s="9"/>
      <c r="AR6" s="9"/>
      <c r="AS6" s="9"/>
      <c r="AT6" s="9"/>
      <c r="AU6" s="9"/>
      <c r="AV6" s="9"/>
      <c r="AW6" s="9"/>
      <c r="AX6" s="9"/>
      <c r="AY6" s="9"/>
      <c r="AZ6" s="9"/>
      <c r="BA6" s="9"/>
      <c r="BB6" s="9"/>
      <c r="BC6" s="9"/>
      <c r="BD6" s="9"/>
      <c r="BE6" s="9"/>
      <c r="BF6" s="9"/>
      <c r="BG6" s="9"/>
      <c r="BH6" s="9"/>
      <c r="BI6" s="9"/>
      <c r="BJ6" s="9"/>
    </row>
    <row r="7" ht="12.75" customHeight="1">
      <c r="A7" s="112">
        <v>4.0</v>
      </c>
      <c r="B7" s="113" t="s">
        <v>89</v>
      </c>
      <c r="C7" s="114" t="s">
        <v>90</v>
      </c>
      <c r="D7" s="115" t="s">
        <v>101</v>
      </c>
      <c r="E7" s="116" t="s">
        <v>102</v>
      </c>
      <c r="F7" s="116" t="s">
        <v>103</v>
      </c>
      <c r="G7" s="122">
        <v>2.0</v>
      </c>
      <c r="H7" s="122">
        <v>2.0</v>
      </c>
      <c r="I7" s="117">
        <f t="shared" si="1"/>
        <v>4</v>
      </c>
      <c r="J7" s="107">
        <f t="shared" si="2"/>
        <v>1</v>
      </c>
      <c r="K7" s="118" t="str">
        <f t="shared" si="3"/>
        <v>Compliant</v>
      </c>
      <c r="L7" s="121" t="s">
        <v>104</v>
      </c>
      <c r="M7" s="110"/>
      <c r="N7" s="9"/>
      <c r="O7" s="111">
        <f t="shared" si="4"/>
        <v>4</v>
      </c>
      <c r="P7" s="111">
        <f t="shared" si="5"/>
        <v>4</v>
      </c>
      <c r="Q7" s="9"/>
      <c r="R7" s="9"/>
      <c r="S7" s="9"/>
      <c r="T7" s="9"/>
      <c r="U7" s="9"/>
      <c r="V7" s="9"/>
      <c r="W7" s="9"/>
      <c r="X7" s="9"/>
      <c r="Y7" s="9"/>
      <c r="Z7" s="9"/>
      <c r="AA7" s="9"/>
      <c r="AB7" s="9"/>
      <c r="AC7" s="9"/>
      <c r="AD7" s="9"/>
      <c r="AE7" s="9"/>
      <c r="AF7" s="9"/>
      <c r="AG7" s="9"/>
      <c r="AH7" s="9"/>
      <c r="AI7" s="9"/>
      <c r="AJ7" s="9"/>
      <c r="AK7" s="9"/>
      <c r="AL7" s="9"/>
      <c r="AM7" s="9"/>
      <c r="AN7" s="9"/>
      <c r="AO7" s="9"/>
      <c r="AP7" s="9" t="s">
        <v>94</v>
      </c>
      <c r="AQ7" s="9"/>
      <c r="AR7" s="9"/>
      <c r="AS7" s="9"/>
      <c r="AT7" s="9"/>
      <c r="AU7" s="9"/>
      <c r="AV7" s="9"/>
      <c r="AW7" s="9"/>
      <c r="AX7" s="9"/>
      <c r="AY7" s="9"/>
      <c r="AZ7" s="9"/>
      <c r="BA7" s="9"/>
      <c r="BB7" s="9"/>
      <c r="BC7" s="9"/>
      <c r="BD7" s="9"/>
      <c r="BE7" s="9"/>
      <c r="BF7" s="9"/>
      <c r="BG7" s="9"/>
      <c r="BH7" s="9"/>
      <c r="BI7" s="9"/>
      <c r="BJ7" s="9"/>
    </row>
    <row r="8" ht="12.75" customHeight="1">
      <c r="A8" s="123" t="s">
        <v>105</v>
      </c>
      <c r="B8" s="124"/>
      <c r="C8" s="124"/>
      <c r="D8" s="124"/>
      <c r="E8" s="124"/>
      <c r="F8" s="125"/>
      <c r="G8" s="126">
        <f t="shared" ref="G8:H8" si="6">SUM(G4:G7)</f>
        <v>2</v>
      </c>
      <c r="H8" s="126">
        <f t="shared" si="6"/>
        <v>2</v>
      </c>
      <c r="I8" s="126">
        <f t="shared" si="1"/>
        <v>4</v>
      </c>
      <c r="J8" s="127">
        <f t="shared" si="2"/>
        <v>1</v>
      </c>
      <c r="K8" s="128" t="str">
        <f>IF(J8=100%,"Compliant",IF(AND(1%&lt;J8,J8&lt;100%),"Partial",IF(AND(K4="Not Applicable",K5="Not Applicable",K6="Not Applicable",K7="Not Applicable"),"Not Applicable","Non-Compliant")))</f>
        <v>Compliant</v>
      </c>
      <c r="L8" s="129"/>
      <c r="M8" s="130"/>
      <c r="N8" s="9"/>
      <c r="O8" s="111">
        <f t="shared" si="4"/>
        <v>4</v>
      </c>
      <c r="P8" s="111">
        <f>(IF(G4&lt;&gt;"N/A",2)+IF(H4&lt;&gt;"N/A",2)+IF(G5&lt;&gt;"N/A",2)+IF(H5&lt;&gt;"N/A",2)+IF(G6&lt;&gt;"N/A",2)+IF(H6&lt;&gt;"N/A",2)+IF(G7&lt;&gt;"N/A",2)+IF(H7&lt;&gt;"N/A",2))</f>
        <v>4</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row>
    <row r="9" ht="12.75" customHeight="1">
      <c r="A9" s="131">
        <v>5.0</v>
      </c>
      <c r="B9" s="132" t="s">
        <v>89</v>
      </c>
      <c r="C9" s="133" t="s">
        <v>106</v>
      </c>
      <c r="D9" s="134" t="s">
        <v>107</v>
      </c>
      <c r="E9" s="135" t="s">
        <v>108</v>
      </c>
      <c r="F9" s="135" t="s">
        <v>109</v>
      </c>
      <c r="G9" s="105" t="s">
        <v>94</v>
      </c>
      <c r="H9" s="105" t="s">
        <v>94</v>
      </c>
      <c r="I9" s="136">
        <f t="shared" si="1"/>
        <v>0</v>
      </c>
      <c r="J9" s="107">
        <f t="shared" si="2"/>
        <v>0</v>
      </c>
      <c r="K9" s="137" t="str">
        <f>IF(J9=100%,"Compliant",IF(AND(1%&lt;J9,J9&lt;100%),"Partial",IF(AND(G9="N/A",H9="N/A"),"Not Applicable","Non-Compliant")))</f>
        <v>Not Applicable</v>
      </c>
      <c r="L9" s="138"/>
      <c r="M9" s="139"/>
      <c r="N9" s="9"/>
      <c r="O9" s="111">
        <f t="shared" si="4"/>
        <v>1</v>
      </c>
      <c r="P9" s="111">
        <f>(IF(G9&lt;&gt;"N/A",2)+IF(H9&lt;&gt;"N/A",2))</f>
        <v>0</v>
      </c>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row>
    <row r="10" ht="12.75" customHeight="1">
      <c r="A10" s="123" t="s">
        <v>110</v>
      </c>
      <c r="B10" s="124"/>
      <c r="C10" s="124"/>
      <c r="D10" s="124"/>
      <c r="E10" s="124"/>
      <c r="F10" s="125"/>
      <c r="G10" s="126">
        <f t="shared" ref="G10:H10" si="7">SUM(G9)</f>
        <v>0</v>
      </c>
      <c r="H10" s="126">
        <f t="shared" si="7"/>
        <v>0</v>
      </c>
      <c r="I10" s="126">
        <f t="shared" si="1"/>
        <v>0</v>
      </c>
      <c r="J10" s="127">
        <f t="shared" si="2"/>
        <v>0</v>
      </c>
      <c r="K10" s="140" t="s">
        <v>19</v>
      </c>
      <c r="L10" s="129"/>
      <c r="M10" s="130"/>
      <c r="N10" s="9"/>
      <c r="O10" s="111">
        <f t="shared" si="4"/>
        <v>1</v>
      </c>
      <c r="P10" s="111">
        <f>(IF(G9&lt;&gt;"N/A",2)+IF(H9&lt;&gt;"N/A",2))</f>
        <v>0</v>
      </c>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row>
    <row r="11" ht="12.75" customHeight="1">
      <c r="A11" s="131">
        <v>6.0</v>
      </c>
      <c r="B11" s="132" t="s">
        <v>89</v>
      </c>
      <c r="C11" s="133" t="s">
        <v>111</v>
      </c>
      <c r="D11" s="141" t="s">
        <v>112</v>
      </c>
      <c r="E11" s="142" t="s">
        <v>113</v>
      </c>
      <c r="F11" s="142" t="s">
        <v>114</v>
      </c>
      <c r="G11" s="105" t="s">
        <v>94</v>
      </c>
      <c r="H11" s="105" t="s">
        <v>94</v>
      </c>
      <c r="I11" s="143">
        <f t="shared" si="1"/>
        <v>0</v>
      </c>
      <c r="J11" s="144">
        <f t="shared" si="2"/>
        <v>0</v>
      </c>
      <c r="K11" s="140" t="s">
        <v>19</v>
      </c>
      <c r="L11" s="138"/>
      <c r="M11" s="139"/>
      <c r="N11" s="9"/>
      <c r="O11" s="111">
        <f t="shared" si="4"/>
        <v>1</v>
      </c>
      <c r="P11" s="111">
        <f t="shared" ref="P11:P17" si="8">(IF(G11&lt;&gt;"N/A",2)+IF(H11&lt;&gt;"N/A",2))</f>
        <v>0</v>
      </c>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row>
    <row r="12" ht="12.75" customHeight="1">
      <c r="A12" s="112">
        <v>7.0</v>
      </c>
      <c r="B12" s="113" t="s">
        <v>89</v>
      </c>
      <c r="C12" s="114" t="s">
        <v>111</v>
      </c>
      <c r="D12" s="145" t="s">
        <v>115</v>
      </c>
      <c r="E12" s="146" t="s">
        <v>116</v>
      </c>
      <c r="F12" s="146" t="s">
        <v>117</v>
      </c>
      <c r="G12" s="105" t="s">
        <v>94</v>
      </c>
      <c r="H12" s="105" t="s">
        <v>94</v>
      </c>
      <c r="I12" s="147">
        <f t="shared" si="1"/>
        <v>0</v>
      </c>
      <c r="J12" s="144">
        <f t="shared" si="2"/>
        <v>0</v>
      </c>
      <c r="K12" s="140" t="s">
        <v>19</v>
      </c>
      <c r="L12" s="121"/>
      <c r="M12" s="110"/>
      <c r="N12" s="9"/>
      <c r="O12" s="111">
        <f t="shared" si="4"/>
        <v>1</v>
      </c>
      <c r="P12" s="111">
        <f t="shared" si="8"/>
        <v>0</v>
      </c>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row>
    <row r="13" ht="12.75" customHeight="1">
      <c r="A13" s="112">
        <v>8.0</v>
      </c>
      <c r="B13" s="113" t="s">
        <v>89</v>
      </c>
      <c r="C13" s="114" t="s">
        <v>111</v>
      </c>
      <c r="D13" s="145" t="s">
        <v>115</v>
      </c>
      <c r="E13" s="146" t="s">
        <v>118</v>
      </c>
      <c r="F13" s="146" t="s">
        <v>119</v>
      </c>
      <c r="G13" s="105" t="s">
        <v>94</v>
      </c>
      <c r="H13" s="105" t="s">
        <v>94</v>
      </c>
      <c r="I13" s="147">
        <f t="shared" si="1"/>
        <v>0</v>
      </c>
      <c r="J13" s="144">
        <f t="shared" si="2"/>
        <v>0</v>
      </c>
      <c r="K13" s="118" t="str">
        <f t="shared" ref="K13:K15" si="9">IF(J13=100%,"Compliant",IF(AND(1%&lt;J13,J13&lt;100%),"Partial",IF(AND(G13="N/A",H13="N/A"),"Not Applicable","Non-Compliant")))</f>
        <v>Not Applicable</v>
      </c>
      <c r="L13" s="121"/>
      <c r="M13" s="110"/>
      <c r="N13" s="9"/>
      <c r="O13" s="111">
        <f t="shared" si="4"/>
        <v>1</v>
      </c>
      <c r="P13" s="111">
        <f t="shared" si="8"/>
        <v>0</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row>
    <row r="14" ht="12.75" customHeight="1">
      <c r="A14" s="112">
        <v>9.0</v>
      </c>
      <c r="B14" s="113" t="s">
        <v>89</v>
      </c>
      <c r="C14" s="114" t="s">
        <v>111</v>
      </c>
      <c r="D14" s="145" t="s">
        <v>120</v>
      </c>
      <c r="E14" s="146" t="s">
        <v>121</v>
      </c>
      <c r="F14" s="146" t="s">
        <v>122</v>
      </c>
      <c r="G14" s="105" t="s">
        <v>94</v>
      </c>
      <c r="H14" s="105" t="s">
        <v>94</v>
      </c>
      <c r="I14" s="147">
        <f t="shared" si="1"/>
        <v>0</v>
      </c>
      <c r="J14" s="144">
        <f t="shared" si="2"/>
        <v>0</v>
      </c>
      <c r="K14" s="118" t="str">
        <f t="shared" si="9"/>
        <v>Not Applicable</v>
      </c>
      <c r="L14" s="121"/>
      <c r="M14" s="110"/>
      <c r="N14" s="9"/>
      <c r="O14" s="111">
        <f t="shared" si="4"/>
        <v>1</v>
      </c>
      <c r="P14" s="111">
        <f t="shared" si="8"/>
        <v>0</v>
      </c>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row>
    <row r="15" ht="12.75" customHeight="1">
      <c r="A15" s="112">
        <v>10.0</v>
      </c>
      <c r="B15" s="113" t="s">
        <v>89</v>
      </c>
      <c r="C15" s="114" t="s">
        <v>111</v>
      </c>
      <c r="D15" s="148" t="s">
        <v>120</v>
      </c>
      <c r="E15" s="146" t="s">
        <v>123</v>
      </c>
      <c r="F15" s="146" t="s">
        <v>124</v>
      </c>
      <c r="G15" s="105" t="s">
        <v>94</v>
      </c>
      <c r="H15" s="105" t="s">
        <v>94</v>
      </c>
      <c r="I15" s="147">
        <f t="shared" si="1"/>
        <v>0</v>
      </c>
      <c r="J15" s="144">
        <f t="shared" si="2"/>
        <v>0</v>
      </c>
      <c r="K15" s="118" t="str">
        <f t="shared" si="9"/>
        <v>Not Applicable</v>
      </c>
      <c r="L15" s="121"/>
      <c r="M15" s="110"/>
      <c r="N15" s="9"/>
      <c r="O15" s="111">
        <f t="shared" si="4"/>
        <v>1</v>
      </c>
      <c r="P15" s="111">
        <f t="shared" si="8"/>
        <v>0</v>
      </c>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row>
    <row r="16" ht="12.75" customHeight="1">
      <c r="A16" s="112">
        <v>11.0</v>
      </c>
      <c r="B16" s="113" t="s">
        <v>89</v>
      </c>
      <c r="C16" s="114" t="s">
        <v>111</v>
      </c>
      <c r="D16" s="148" t="s">
        <v>120</v>
      </c>
      <c r="E16" s="146" t="s">
        <v>125</v>
      </c>
      <c r="F16" s="146" t="s">
        <v>126</v>
      </c>
      <c r="G16" s="105" t="s">
        <v>94</v>
      </c>
      <c r="H16" s="105" t="s">
        <v>94</v>
      </c>
      <c r="I16" s="147">
        <f t="shared" si="1"/>
        <v>0</v>
      </c>
      <c r="J16" s="144">
        <f t="shared" si="2"/>
        <v>0</v>
      </c>
      <c r="K16" s="140" t="s">
        <v>19</v>
      </c>
      <c r="L16" s="121"/>
      <c r="M16" s="110"/>
      <c r="N16" s="9"/>
      <c r="O16" s="111">
        <f t="shared" si="4"/>
        <v>1</v>
      </c>
      <c r="P16" s="111">
        <f t="shared" si="8"/>
        <v>0</v>
      </c>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row>
    <row r="17" ht="12.75" customHeight="1">
      <c r="A17" s="112">
        <v>12.0</v>
      </c>
      <c r="B17" s="113" t="s">
        <v>89</v>
      </c>
      <c r="C17" s="114" t="s">
        <v>111</v>
      </c>
      <c r="D17" s="145" t="s">
        <v>120</v>
      </c>
      <c r="E17" s="146" t="s">
        <v>127</v>
      </c>
      <c r="F17" s="146" t="s">
        <v>128</v>
      </c>
      <c r="G17" s="105" t="s">
        <v>94</v>
      </c>
      <c r="H17" s="105" t="s">
        <v>94</v>
      </c>
      <c r="I17" s="147">
        <f t="shared" si="1"/>
        <v>0</v>
      </c>
      <c r="J17" s="144">
        <f t="shared" si="2"/>
        <v>0</v>
      </c>
      <c r="K17" s="140" t="s">
        <v>19</v>
      </c>
      <c r="L17" s="121"/>
      <c r="M17" s="110"/>
      <c r="N17" s="9"/>
      <c r="O17" s="111">
        <f t="shared" si="4"/>
        <v>1</v>
      </c>
      <c r="P17" s="111">
        <f t="shared" si="8"/>
        <v>0</v>
      </c>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row>
    <row r="18" ht="12.75" customHeight="1">
      <c r="A18" s="123" t="s">
        <v>129</v>
      </c>
      <c r="B18" s="124"/>
      <c r="C18" s="124"/>
      <c r="D18" s="124"/>
      <c r="E18" s="124"/>
      <c r="F18" s="125"/>
      <c r="G18" s="126">
        <f t="shared" ref="G18:H18" si="10">SUM(G11:G17)</f>
        <v>0</v>
      </c>
      <c r="H18" s="126">
        <f t="shared" si="10"/>
        <v>0</v>
      </c>
      <c r="I18" s="126">
        <f t="shared" si="1"/>
        <v>0</v>
      </c>
      <c r="J18" s="127">
        <f t="shared" si="2"/>
        <v>0</v>
      </c>
      <c r="K18" s="140" t="s">
        <v>19</v>
      </c>
      <c r="L18" s="129"/>
      <c r="M18" s="130"/>
      <c r="N18" s="9"/>
      <c r="O18" s="111">
        <f t="shared" si="4"/>
        <v>1</v>
      </c>
      <c r="P18" s="111">
        <f>(IF(G11&lt;&gt;"N/A",2)+IF(H11&lt;&gt;"N/A",2)+IF(G12&lt;&gt;"N/A",2)+IF(H12&lt;&gt;"N/A",2)+IF(G13&lt;&gt;"N/A",2)+IF(H13&lt;&gt;"N/A",2)+IF(G14&lt;&gt;"N/A",2)+IF(H14&lt;&gt;"N/A",2)+IF(G15&lt;&gt;"N/A",2)+IF(H15&lt;&gt;"N/A",2)+IF(G16&lt;&gt;"N/A",2)+IF(H16&lt;&gt;"N/A",2)+IF(G17&lt;&gt;"N/A",2)+IF(H17&lt;&gt;"N/A",2))</f>
        <v>0</v>
      </c>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row>
    <row r="19" ht="12.75" customHeight="1">
      <c r="A19" s="131">
        <v>13.0</v>
      </c>
      <c r="B19" s="132" t="s">
        <v>89</v>
      </c>
      <c r="C19" s="133" t="s">
        <v>130</v>
      </c>
      <c r="D19" s="149" t="s">
        <v>131</v>
      </c>
      <c r="E19" s="150" t="s">
        <v>132</v>
      </c>
      <c r="F19" s="150" t="s">
        <v>133</v>
      </c>
      <c r="G19" s="105" t="s">
        <v>94</v>
      </c>
      <c r="H19" s="105" t="s">
        <v>94</v>
      </c>
      <c r="I19" s="136">
        <f t="shared" si="1"/>
        <v>0</v>
      </c>
      <c r="J19" s="107">
        <f t="shared" si="2"/>
        <v>0</v>
      </c>
      <c r="K19" s="140" t="s">
        <v>19</v>
      </c>
      <c r="L19" s="138"/>
      <c r="M19" s="139"/>
      <c r="N19" s="9"/>
      <c r="O19" s="111">
        <f t="shared" si="4"/>
        <v>1</v>
      </c>
      <c r="P19" s="111">
        <f t="shared" ref="P19:P23" si="11">(IF(G19&lt;&gt;"N/A",2)+IF(H19&lt;&gt;"N/A",2))</f>
        <v>0</v>
      </c>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row>
    <row r="20" ht="12.75" customHeight="1">
      <c r="A20" s="112">
        <v>14.0</v>
      </c>
      <c r="B20" s="113" t="s">
        <v>89</v>
      </c>
      <c r="C20" s="114" t="s">
        <v>130</v>
      </c>
      <c r="D20" s="145" t="s">
        <v>134</v>
      </c>
      <c r="E20" s="146" t="s">
        <v>135</v>
      </c>
      <c r="F20" s="146" t="s">
        <v>136</v>
      </c>
      <c r="G20" s="105" t="s">
        <v>94</v>
      </c>
      <c r="H20" s="105" t="s">
        <v>94</v>
      </c>
      <c r="I20" s="147">
        <f t="shared" si="1"/>
        <v>0</v>
      </c>
      <c r="J20" s="144">
        <f t="shared" si="2"/>
        <v>0</v>
      </c>
      <c r="K20" s="140" t="s">
        <v>19</v>
      </c>
      <c r="L20" s="121"/>
      <c r="M20" s="110"/>
      <c r="N20" s="9"/>
      <c r="O20" s="111">
        <f t="shared" si="4"/>
        <v>1</v>
      </c>
      <c r="P20" s="111">
        <f t="shared" si="11"/>
        <v>0</v>
      </c>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row>
    <row r="21" ht="12.75" customHeight="1">
      <c r="A21" s="112">
        <v>15.0</v>
      </c>
      <c r="B21" s="113" t="s">
        <v>89</v>
      </c>
      <c r="C21" s="114" t="s">
        <v>130</v>
      </c>
      <c r="D21" s="145" t="s">
        <v>137</v>
      </c>
      <c r="E21" s="146" t="s">
        <v>138</v>
      </c>
      <c r="F21" s="146" t="s">
        <v>139</v>
      </c>
      <c r="G21" s="105" t="s">
        <v>94</v>
      </c>
      <c r="H21" s="105" t="s">
        <v>94</v>
      </c>
      <c r="I21" s="147">
        <f t="shared" si="1"/>
        <v>0</v>
      </c>
      <c r="J21" s="144">
        <f t="shared" si="2"/>
        <v>0</v>
      </c>
      <c r="K21" s="118" t="str">
        <f>IF(J21=100%,"Compliant",IF(AND(1%&lt;J21,J21&lt;100%),"Partial",IF(AND(G21="N/A",H21="N/A"),"Not Applicable","Non-Compliant")))</f>
        <v>Not Applicable</v>
      </c>
      <c r="L21" s="121"/>
      <c r="M21" s="110"/>
      <c r="N21" s="9"/>
      <c r="O21" s="111">
        <f t="shared" si="4"/>
        <v>1</v>
      </c>
      <c r="P21" s="111">
        <f t="shared" si="11"/>
        <v>0</v>
      </c>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row>
    <row r="22" ht="12.75" customHeight="1">
      <c r="A22" s="112">
        <v>16.0</v>
      </c>
      <c r="B22" s="113" t="s">
        <v>89</v>
      </c>
      <c r="C22" s="114" t="s">
        <v>130</v>
      </c>
      <c r="D22" s="148" t="s">
        <v>137</v>
      </c>
      <c r="E22" s="146" t="s">
        <v>140</v>
      </c>
      <c r="F22" s="146" t="s">
        <v>141</v>
      </c>
      <c r="G22" s="105" t="s">
        <v>94</v>
      </c>
      <c r="H22" s="105" t="s">
        <v>94</v>
      </c>
      <c r="I22" s="147">
        <f t="shared" si="1"/>
        <v>0</v>
      </c>
      <c r="J22" s="144">
        <f t="shared" si="2"/>
        <v>0</v>
      </c>
      <c r="K22" s="140" t="s">
        <v>19</v>
      </c>
      <c r="L22" s="121"/>
      <c r="M22" s="110"/>
      <c r="N22" s="9"/>
      <c r="O22" s="111">
        <f t="shared" si="4"/>
        <v>1</v>
      </c>
      <c r="P22" s="111">
        <f t="shared" si="11"/>
        <v>0</v>
      </c>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row>
    <row r="23" ht="12.75" customHeight="1">
      <c r="A23" s="112">
        <v>17.0</v>
      </c>
      <c r="B23" s="113" t="s">
        <v>89</v>
      </c>
      <c r="C23" s="114" t="s">
        <v>130</v>
      </c>
      <c r="D23" s="148" t="s">
        <v>137</v>
      </c>
      <c r="E23" s="146" t="s">
        <v>142</v>
      </c>
      <c r="F23" s="146" t="s">
        <v>143</v>
      </c>
      <c r="G23" s="105" t="s">
        <v>94</v>
      </c>
      <c r="H23" s="105" t="s">
        <v>94</v>
      </c>
      <c r="I23" s="147">
        <f t="shared" si="1"/>
        <v>0</v>
      </c>
      <c r="J23" s="144">
        <f t="shared" si="2"/>
        <v>0</v>
      </c>
      <c r="K23" s="118" t="str">
        <f>IF(J23=100%,"Compliant",IF(AND(1%&lt;J23,J23&lt;100%),"Partial",IF(AND(G23="N/A",H23="N/A"),"Not Applicable","Non-Compliant")))</f>
        <v>Not Applicable</v>
      </c>
      <c r="L23" s="121"/>
      <c r="M23" s="110"/>
      <c r="N23" s="9"/>
      <c r="O23" s="111">
        <f t="shared" si="4"/>
        <v>1</v>
      </c>
      <c r="P23" s="111">
        <f t="shared" si="11"/>
        <v>0</v>
      </c>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row>
    <row r="24" ht="12.75" customHeight="1">
      <c r="A24" s="123" t="s">
        <v>144</v>
      </c>
      <c r="B24" s="124"/>
      <c r="C24" s="124"/>
      <c r="D24" s="124"/>
      <c r="E24" s="124"/>
      <c r="F24" s="125"/>
      <c r="G24" s="126">
        <f t="shared" ref="G24:H24" si="12">SUM(G19:G23)</f>
        <v>0</v>
      </c>
      <c r="H24" s="126">
        <f t="shared" si="12"/>
        <v>0</v>
      </c>
      <c r="I24" s="126">
        <f t="shared" si="1"/>
        <v>0</v>
      </c>
      <c r="J24" s="127">
        <f t="shared" si="2"/>
        <v>0</v>
      </c>
      <c r="K24" s="140" t="s">
        <v>19</v>
      </c>
      <c r="L24" s="129"/>
      <c r="M24" s="130"/>
      <c r="N24" s="9"/>
      <c r="O24" s="111">
        <f t="shared" si="4"/>
        <v>1</v>
      </c>
      <c r="P24" s="111">
        <f>(IF(G19&lt;&gt;"N/A",2)+IF(H19&lt;&gt;"N/A",2)+IF(G20&lt;&gt;"N/A",2)+IF(H20&lt;&gt;"N/A",2)+IF(G21&lt;&gt;"N/A",2)+IF(H21&lt;&gt;"N/A",2)+IF(G22&lt;&gt;"N/A",2)+IF(H22&lt;&gt;"N/A",2)+IF(G23&lt;&gt;"N/A",2)+IF(H23&lt;&gt;"N/A",2))</f>
        <v>0</v>
      </c>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row>
    <row r="25" ht="12.75" customHeight="1">
      <c r="A25" s="131">
        <v>18.0</v>
      </c>
      <c r="B25" s="132" t="s">
        <v>89</v>
      </c>
      <c r="C25" s="133" t="s">
        <v>145</v>
      </c>
      <c r="D25" s="141" t="s">
        <v>146</v>
      </c>
      <c r="E25" s="142" t="s">
        <v>147</v>
      </c>
      <c r="F25" s="142" t="s">
        <v>148</v>
      </c>
      <c r="G25" s="105" t="s">
        <v>94</v>
      </c>
      <c r="H25" s="105" t="s">
        <v>94</v>
      </c>
      <c r="I25" s="143">
        <f t="shared" si="1"/>
        <v>0</v>
      </c>
      <c r="J25" s="144">
        <f t="shared" si="2"/>
        <v>0</v>
      </c>
      <c r="K25" s="140" t="s">
        <v>19</v>
      </c>
      <c r="L25" s="138"/>
      <c r="M25" s="139"/>
      <c r="N25" s="9"/>
      <c r="O25" s="111">
        <f t="shared" si="4"/>
        <v>1</v>
      </c>
      <c r="P25" s="111">
        <f t="shared" ref="P25:P36" si="13">(IF(G25&lt;&gt;"N/A",2)+IF(H25&lt;&gt;"N/A",2))</f>
        <v>0</v>
      </c>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row>
    <row r="26" ht="12.75" customHeight="1">
      <c r="A26" s="112">
        <v>19.0</v>
      </c>
      <c r="B26" s="113" t="s">
        <v>89</v>
      </c>
      <c r="C26" s="114" t="s">
        <v>145</v>
      </c>
      <c r="D26" s="148" t="s">
        <v>146</v>
      </c>
      <c r="E26" s="146" t="s">
        <v>149</v>
      </c>
      <c r="F26" s="146" t="s">
        <v>150</v>
      </c>
      <c r="G26" s="105" t="s">
        <v>94</v>
      </c>
      <c r="H26" s="105" t="s">
        <v>94</v>
      </c>
      <c r="I26" s="147">
        <f t="shared" si="1"/>
        <v>0</v>
      </c>
      <c r="J26" s="144">
        <f t="shared" si="2"/>
        <v>0</v>
      </c>
      <c r="K26" s="140" t="s">
        <v>19</v>
      </c>
      <c r="L26" s="121"/>
      <c r="M26" s="110"/>
      <c r="N26" s="9"/>
      <c r="O26" s="111">
        <f t="shared" si="4"/>
        <v>1</v>
      </c>
      <c r="P26" s="111">
        <f t="shared" si="13"/>
        <v>0</v>
      </c>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row>
    <row r="27" ht="12.75" customHeight="1">
      <c r="A27" s="112">
        <v>20.0</v>
      </c>
      <c r="B27" s="113" t="s">
        <v>89</v>
      </c>
      <c r="C27" s="114" t="s">
        <v>145</v>
      </c>
      <c r="D27" s="148" t="s">
        <v>146</v>
      </c>
      <c r="E27" s="146" t="s">
        <v>151</v>
      </c>
      <c r="F27" s="146" t="s">
        <v>152</v>
      </c>
      <c r="G27" s="105" t="s">
        <v>94</v>
      </c>
      <c r="H27" s="105" t="s">
        <v>94</v>
      </c>
      <c r="I27" s="147">
        <f t="shared" si="1"/>
        <v>0</v>
      </c>
      <c r="J27" s="144">
        <f t="shared" si="2"/>
        <v>0</v>
      </c>
      <c r="K27" s="140" t="s">
        <v>19</v>
      </c>
      <c r="L27" s="121"/>
      <c r="M27" s="110"/>
      <c r="N27" s="9"/>
      <c r="O27" s="111">
        <f t="shared" si="4"/>
        <v>1</v>
      </c>
      <c r="P27" s="111">
        <f t="shared" si="13"/>
        <v>0</v>
      </c>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row>
    <row r="28" ht="12.75" customHeight="1">
      <c r="A28" s="112">
        <v>21.0</v>
      </c>
      <c r="B28" s="113" t="s">
        <v>89</v>
      </c>
      <c r="C28" s="114" t="s">
        <v>145</v>
      </c>
      <c r="D28" s="145" t="s">
        <v>153</v>
      </c>
      <c r="E28" s="146" t="s">
        <v>154</v>
      </c>
      <c r="F28" s="146" t="s">
        <v>155</v>
      </c>
      <c r="G28" s="105" t="s">
        <v>94</v>
      </c>
      <c r="H28" s="105" t="s">
        <v>94</v>
      </c>
      <c r="I28" s="147">
        <f t="shared" si="1"/>
        <v>0</v>
      </c>
      <c r="J28" s="144">
        <f t="shared" si="2"/>
        <v>0</v>
      </c>
      <c r="K28" s="140" t="s">
        <v>19</v>
      </c>
      <c r="L28" s="121"/>
      <c r="M28" s="110"/>
      <c r="N28" s="9"/>
      <c r="O28" s="111">
        <f t="shared" si="4"/>
        <v>1</v>
      </c>
      <c r="P28" s="111">
        <f t="shared" si="13"/>
        <v>0</v>
      </c>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row>
    <row r="29" ht="12.75" customHeight="1">
      <c r="A29" s="112">
        <v>22.0</v>
      </c>
      <c r="B29" s="113" t="s">
        <v>89</v>
      </c>
      <c r="C29" s="114" t="s">
        <v>145</v>
      </c>
      <c r="D29" s="148" t="s">
        <v>153</v>
      </c>
      <c r="E29" s="151" t="s">
        <v>156</v>
      </c>
      <c r="F29" s="151" t="s">
        <v>157</v>
      </c>
      <c r="G29" s="105">
        <v>2.0</v>
      </c>
      <c r="H29" s="105">
        <v>2.0</v>
      </c>
      <c r="I29" s="147">
        <f t="shared" si="1"/>
        <v>4</v>
      </c>
      <c r="J29" s="144">
        <f t="shared" si="2"/>
        <v>1</v>
      </c>
      <c r="K29" s="118" t="str">
        <f>IF(J29=100%,"Compliant",IF(AND(1%&lt;J29,J29&lt;100%),"Partial",IF(AND(G29="N/A",H29="N/A"),"Not Applicable","Non-Compliant")))</f>
        <v>Compliant</v>
      </c>
      <c r="L29" s="152" t="s">
        <v>158</v>
      </c>
      <c r="M29" s="110"/>
      <c r="N29" s="9"/>
      <c r="O29" s="111">
        <f t="shared" si="4"/>
        <v>4</v>
      </c>
      <c r="P29" s="111">
        <f t="shared" si="13"/>
        <v>4</v>
      </c>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row>
    <row r="30" ht="12.75" customHeight="1">
      <c r="A30" s="112">
        <v>23.0</v>
      </c>
      <c r="B30" s="113" t="s">
        <v>89</v>
      </c>
      <c r="C30" s="114" t="s">
        <v>145</v>
      </c>
      <c r="D30" s="148" t="s">
        <v>153</v>
      </c>
      <c r="E30" s="151" t="s">
        <v>159</v>
      </c>
      <c r="F30" s="151" t="s">
        <v>160</v>
      </c>
      <c r="G30" s="105" t="s">
        <v>94</v>
      </c>
      <c r="H30" s="105" t="s">
        <v>94</v>
      </c>
      <c r="I30" s="147">
        <f t="shared" si="1"/>
        <v>0</v>
      </c>
      <c r="J30" s="144">
        <f t="shared" si="2"/>
        <v>0</v>
      </c>
      <c r="K30" s="140" t="s">
        <v>19</v>
      </c>
      <c r="L30" s="121"/>
      <c r="M30" s="110"/>
      <c r="N30" s="9"/>
      <c r="O30" s="111">
        <f t="shared" si="4"/>
        <v>1</v>
      </c>
      <c r="P30" s="111">
        <f t="shared" si="13"/>
        <v>0</v>
      </c>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row>
    <row r="31" ht="12.75" customHeight="1">
      <c r="A31" s="112">
        <v>24.0</v>
      </c>
      <c r="B31" s="113" t="s">
        <v>89</v>
      </c>
      <c r="C31" s="153" t="s">
        <v>145</v>
      </c>
      <c r="D31" s="148" t="s">
        <v>153</v>
      </c>
      <c r="E31" s="151" t="s">
        <v>161</v>
      </c>
      <c r="F31" s="151" t="s">
        <v>162</v>
      </c>
      <c r="G31" s="105" t="s">
        <v>94</v>
      </c>
      <c r="H31" s="105" t="s">
        <v>94</v>
      </c>
      <c r="I31" s="147">
        <f t="shared" si="1"/>
        <v>0</v>
      </c>
      <c r="J31" s="144">
        <f t="shared" si="2"/>
        <v>0</v>
      </c>
      <c r="K31" s="118" t="str">
        <f t="shared" ref="K31:K36" si="14">IF(J31=100%,"Compliant",IF(AND(1%&lt;J31,J31&lt;100%),"Partial",IF(AND(G31="N/A",H31="N/A"),"Not Applicable","Non-Compliant")))</f>
        <v>Not Applicable</v>
      </c>
      <c r="L31" s="121"/>
      <c r="M31" s="110"/>
      <c r="N31" s="9"/>
      <c r="O31" s="111">
        <f t="shared" si="4"/>
        <v>1</v>
      </c>
      <c r="P31" s="111">
        <f t="shared" si="13"/>
        <v>0</v>
      </c>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row>
    <row r="32" ht="12.75" customHeight="1">
      <c r="A32" s="112">
        <v>25.0</v>
      </c>
      <c r="B32" s="113" t="s">
        <v>89</v>
      </c>
      <c r="C32" s="114" t="s">
        <v>145</v>
      </c>
      <c r="D32" s="145" t="s">
        <v>163</v>
      </c>
      <c r="E32" s="146" t="s">
        <v>164</v>
      </c>
      <c r="F32" s="146" t="s">
        <v>165</v>
      </c>
      <c r="G32" s="105">
        <v>2.0</v>
      </c>
      <c r="H32" s="105">
        <v>2.0</v>
      </c>
      <c r="I32" s="147">
        <f t="shared" si="1"/>
        <v>4</v>
      </c>
      <c r="J32" s="144">
        <f t="shared" si="2"/>
        <v>1</v>
      </c>
      <c r="K32" s="118" t="str">
        <f t="shared" si="14"/>
        <v>Compliant</v>
      </c>
      <c r="L32" s="152" t="s">
        <v>166</v>
      </c>
      <c r="M32" s="110"/>
      <c r="N32" s="9"/>
      <c r="O32" s="111">
        <f t="shared" si="4"/>
        <v>4</v>
      </c>
      <c r="P32" s="111">
        <f t="shared" si="13"/>
        <v>4</v>
      </c>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row>
    <row r="33" ht="12.75" customHeight="1">
      <c r="A33" s="112">
        <v>26.0</v>
      </c>
      <c r="B33" s="113" t="s">
        <v>89</v>
      </c>
      <c r="C33" s="114" t="s">
        <v>145</v>
      </c>
      <c r="D33" s="145" t="s">
        <v>163</v>
      </c>
      <c r="E33" s="146" t="s">
        <v>167</v>
      </c>
      <c r="F33" s="146" t="s">
        <v>168</v>
      </c>
      <c r="G33" s="105">
        <v>2.0</v>
      </c>
      <c r="H33" s="105">
        <v>2.0</v>
      </c>
      <c r="I33" s="147">
        <f t="shared" si="1"/>
        <v>4</v>
      </c>
      <c r="J33" s="144">
        <f t="shared" si="2"/>
        <v>1</v>
      </c>
      <c r="K33" s="118" t="str">
        <f t="shared" si="14"/>
        <v>Compliant</v>
      </c>
      <c r="L33" s="152" t="s">
        <v>169</v>
      </c>
      <c r="M33" s="110"/>
      <c r="N33" s="9"/>
      <c r="O33" s="111">
        <f t="shared" si="4"/>
        <v>4</v>
      </c>
      <c r="P33" s="111">
        <f t="shared" si="13"/>
        <v>4</v>
      </c>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row>
    <row r="34" ht="12.75" customHeight="1">
      <c r="A34" s="112">
        <v>27.0</v>
      </c>
      <c r="B34" s="113" t="s">
        <v>89</v>
      </c>
      <c r="C34" s="153" t="s">
        <v>145</v>
      </c>
      <c r="D34" s="145" t="s">
        <v>170</v>
      </c>
      <c r="E34" s="146" t="s">
        <v>171</v>
      </c>
      <c r="F34" s="146" t="s">
        <v>172</v>
      </c>
      <c r="G34" s="105" t="s">
        <v>94</v>
      </c>
      <c r="H34" s="105" t="s">
        <v>94</v>
      </c>
      <c r="I34" s="147">
        <f t="shared" si="1"/>
        <v>0</v>
      </c>
      <c r="J34" s="144">
        <f t="shared" si="2"/>
        <v>0</v>
      </c>
      <c r="K34" s="118" t="str">
        <f t="shared" si="14"/>
        <v>Not Applicable</v>
      </c>
      <c r="L34" s="121"/>
      <c r="M34" s="110"/>
      <c r="N34" s="9"/>
      <c r="O34" s="111">
        <f t="shared" si="4"/>
        <v>1</v>
      </c>
      <c r="P34" s="111">
        <f t="shared" si="13"/>
        <v>0</v>
      </c>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row>
    <row r="35" ht="12.75" customHeight="1">
      <c r="A35" s="112">
        <v>28.0</v>
      </c>
      <c r="B35" s="113" t="s">
        <v>89</v>
      </c>
      <c r="C35" s="114" t="s">
        <v>145</v>
      </c>
      <c r="D35" s="148" t="s">
        <v>170</v>
      </c>
      <c r="E35" s="146" t="s">
        <v>173</v>
      </c>
      <c r="F35" s="146" t="s">
        <v>174</v>
      </c>
      <c r="G35" s="105" t="s">
        <v>94</v>
      </c>
      <c r="H35" s="105" t="s">
        <v>94</v>
      </c>
      <c r="I35" s="147">
        <f t="shared" si="1"/>
        <v>0</v>
      </c>
      <c r="J35" s="144">
        <f t="shared" si="2"/>
        <v>0</v>
      </c>
      <c r="K35" s="118" t="str">
        <f t="shared" si="14"/>
        <v>Not Applicable</v>
      </c>
      <c r="L35" s="121"/>
      <c r="M35" s="110"/>
      <c r="N35" s="9"/>
      <c r="O35" s="111">
        <f t="shared" si="4"/>
        <v>1</v>
      </c>
      <c r="P35" s="111">
        <f t="shared" si="13"/>
        <v>0</v>
      </c>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row>
    <row r="36" ht="12.75" customHeight="1">
      <c r="A36" s="112">
        <v>29.0</v>
      </c>
      <c r="B36" s="113" t="s">
        <v>89</v>
      </c>
      <c r="C36" s="114" t="s">
        <v>145</v>
      </c>
      <c r="D36" s="148" t="s">
        <v>170</v>
      </c>
      <c r="E36" s="146" t="s">
        <v>175</v>
      </c>
      <c r="F36" s="146" t="s">
        <v>176</v>
      </c>
      <c r="G36" s="105" t="s">
        <v>94</v>
      </c>
      <c r="H36" s="105" t="s">
        <v>94</v>
      </c>
      <c r="I36" s="147">
        <f t="shared" si="1"/>
        <v>0</v>
      </c>
      <c r="J36" s="144">
        <f t="shared" si="2"/>
        <v>0</v>
      </c>
      <c r="K36" s="118" t="str">
        <f t="shared" si="14"/>
        <v>Not Applicable</v>
      </c>
      <c r="L36" s="121"/>
      <c r="M36" s="110"/>
      <c r="N36" s="9"/>
      <c r="O36" s="111">
        <f t="shared" si="4"/>
        <v>1</v>
      </c>
      <c r="P36" s="111">
        <f t="shared" si="13"/>
        <v>0</v>
      </c>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row>
    <row r="37" ht="12.75" customHeight="1">
      <c r="A37" s="123" t="s">
        <v>177</v>
      </c>
      <c r="B37" s="124"/>
      <c r="C37" s="124"/>
      <c r="D37" s="124"/>
      <c r="E37" s="124"/>
      <c r="F37" s="125"/>
      <c r="G37" s="126">
        <f t="shared" ref="G37:H37" si="15">SUM(G25:G36)</f>
        <v>6</v>
      </c>
      <c r="H37" s="126">
        <f t="shared" si="15"/>
        <v>6</v>
      </c>
      <c r="I37" s="126">
        <f t="shared" si="1"/>
        <v>12</v>
      </c>
      <c r="J37" s="127">
        <f t="shared" si="2"/>
        <v>1</v>
      </c>
      <c r="K37" s="128" t="str">
        <f>IF(J37=100%,"Compliant",IF(AND(1%&lt;J37,J37&lt;100%),"Partial",IF(AND(K25="Not Applicable",K26="Not Applicable",K27="Not Applicable",K28="Not Applicable",K29="Not Applicable",K30="Not Applicable",K31="Not Applicable",K32="Not Applicable",K33="Not Applicable",K34="Not Applicable",K35="Not Applicable",K36="Not Applicable"),"Not Applicable","Non-Compliant")))</f>
        <v>Compliant</v>
      </c>
      <c r="L37" s="129"/>
      <c r="M37" s="130"/>
      <c r="N37" s="9"/>
      <c r="O37" s="111">
        <f t="shared" si="4"/>
        <v>12</v>
      </c>
      <c r="P37" s="111">
        <f>(IF(G25&lt;&gt;"N/A",2)+IF(H25&lt;&gt;"N/A",2)+IF(G26&lt;&gt;"N/A",2)+IF(H26&lt;&gt;"N/A",2)+IF(G27&lt;&gt;"N/A",2)+IF(H27&lt;&gt;"N/A",2)+IF(G28&lt;&gt;"N/A",2)+IF(H28&lt;&gt;"N/A",2)+IF(G29&lt;&gt;"N/A",2)+IF(H29&lt;&gt;"N/A",2)+IF(G30&lt;&gt;"N/A",2)+IF(H30&lt;&gt;"N/A",2)+IF(G31&lt;&gt;"N/A",2)+IF(H31&lt;&gt;"N/A",2)+IF(G32&lt;&gt;"N/A",2)+IF(H32&lt;&gt;"N/A",2)+IF(G33&lt;&gt;"N/A",2)+IF(H33&lt;&gt;"N/A",2)+IF(G34&lt;&gt;"N/A",2)+IF(H34&lt;&gt;"N/A",2)+IF(G35&lt;&gt;"N/A",2)+IF(H35&lt;&gt;"N/A",2)+IF(G36&lt;&gt;"N/A",2)+IF(H36&lt;&gt;"N/A",2))</f>
        <v>12</v>
      </c>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row>
    <row r="38" ht="12.75" customHeight="1">
      <c r="A38" s="131">
        <v>30.0</v>
      </c>
      <c r="B38" s="132" t="s">
        <v>89</v>
      </c>
      <c r="C38" s="133" t="s">
        <v>178</v>
      </c>
      <c r="D38" s="149" t="s">
        <v>179</v>
      </c>
      <c r="E38" s="150" t="s">
        <v>180</v>
      </c>
      <c r="F38" s="150" t="s">
        <v>181</v>
      </c>
      <c r="G38" s="105" t="s">
        <v>94</v>
      </c>
      <c r="H38" s="105" t="s">
        <v>94</v>
      </c>
      <c r="I38" s="136">
        <f t="shared" si="1"/>
        <v>0</v>
      </c>
      <c r="J38" s="107">
        <f t="shared" si="2"/>
        <v>0</v>
      </c>
      <c r="K38" s="137" t="str">
        <f t="shared" ref="K38:K41" si="16">IF(J38=100%,"Compliant",IF(AND(1%&lt;J38,J38&lt;100%),"Partial",IF(AND(G38="N/A",H38="N/A"),"Not Applicable","Non-Compliant")))</f>
        <v>Not Applicable</v>
      </c>
      <c r="L38" s="138"/>
      <c r="M38" s="139"/>
      <c r="N38" s="9"/>
      <c r="O38" s="111">
        <f t="shared" si="4"/>
        <v>1</v>
      </c>
      <c r="P38" s="111">
        <f t="shared" ref="P38:P41" si="17">(IF(G38&lt;&gt;"N/A",2)+IF(H38&lt;&gt;"N/A",2))</f>
        <v>0</v>
      </c>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row>
    <row r="39" ht="12.75" customHeight="1">
      <c r="A39" s="112">
        <v>31.0</v>
      </c>
      <c r="B39" s="113" t="s">
        <v>89</v>
      </c>
      <c r="C39" s="114" t="s">
        <v>178</v>
      </c>
      <c r="D39" s="154" t="s">
        <v>179</v>
      </c>
      <c r="E39" s="116" t="s">
        <v>182</v>
      </c>
      <c r="F39" s="116" t="s">
        <v>183</v>
      </c>
      <c r="G39" s="105" t="s">
        <v>94</v>
      </c>
      <c r="H39" s="105" t="s">
        <v>94</v>
      </c>
      <c r="I39" s="117">
        <f t="shared" si="1"/>
        <v>0</v>
      </c>
      <c r="J39" s="107">
        <f t="shared" si="2"/>
        <v>0</v>
      </c>
      <c r="K39" s="118" t="str">
        <f t="shared" si="16"/>
        <v>Not Applicable</v>
      </c>
      <c r="L39" s="121"/>
      <c r="M39" s="110"/>
      <c r="N39" s="9"/>
      <c r="O39" s="111">
        <f t="shared" si="4"/>
        <v>1</v>
      </c>
      <c r="P39" s="111">
        <f t="shared" si="17"/>
        <v>0</v>
      </c>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row>
    <row r="40" ht="12.75" customHeight="1">
      <c r="A40" s="112">
        <v>32.0</v>
      </c>
      <c r="B40" s="113" t="s">
        <v>89</v>
      </c>
      <c r="C40" s="114" t="s">
        <v>178</v>
      </c>
      <c r="D40" s="154" t="s">
        <v>179</v>
      </c>
      <c r="E40" s="116" t="s">
        <v>184</v>
      </c>
      <c r="F40" s="116" t="s">
        <v>185</v>
      </c>
      <c r="G40" s="105">
        <v>2.0</v>
      </c>
      <c r="H40" s="105">
        <v>2.0</v>
      </c>
      <c r="I40" s="117">
        <f t="shared" si="1"/>
        <v>4</v>
      </c>
      <c r="J40" s="107">
        <f t="shared" si="2"/>
        <v>1</v>
      </c>
      <c r="K40" s="118" t="str">
        <f t="shared" si="16"/>
        <v>Compliant</v>
      </c>
      <c r="L40" s="152" t="s">
        <v>186</v>
      </c>
      <c r="M40" s="110"/>
      <c r="N40" s="9"/>
      <c r="O40" s="111">
        <f t="shared" si="4"/>
        <v>4</v>
      </c>
      <c r="P40" s="111">
        <f t="shared" si="17"/>
        <v>4</v>
      </c>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row>
    <row r="41" ht="12.75" customHeight="1">
      <c r="A41" s="112">
        <v>33.0</v>
      </c>
      <c r="B41" s="113" t="s">
        <v>89</v>
      </c>
      <c r="C41" s="114" t="s">
        <v>178</v>
      </c>
      <c r="D41" s="154" t="s">
        <v>179</v>
      </c>
      <c r="E41" s="116" t="s">
        <v>187</v>
      </c>
      <c r="F41" s="116" t="s">
        <v>188</v>
      </c>
      <c r="G41" s="105">
        <v>2.0</v>
      </c>
      <c r="H41" s="105">
        <v>2.0</v>
      </c>
      <c r="I41" s="117">
        <f t="shared" si="1"/>
        <v>4</v>
      </c>
      <c r="J41" s="107">
        <f t="shared" si="2"/>
        <v>1</v>
      </c>
      <c r="K41" s="118" t="str">
        <f t="shared" si="16"/>
        <v>Compliant</v>
      </c>
      <c r="L41" s="152" t="s">
        <v>189</v>
      </c>
      <c r="M41" s="110"/>
      <c r="N41" s="9"/>
      <c r="O41" s="111">
        <f t="shared" si="4"/>
        <v>4</v>
      </c>
      <c r="P41" s="111">
        <f t="shared" si="17"/>
        <v>4</v>
      </c>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row>
    <row r="42" ht="12.75" customHeight="1">
      <c r="A42" s="123" t="s">
        <v>190</v>
      </c>
      <c r="B42" s="124"/>
      <c r="C42" s="124"/>
      <c r="D42" s="124"/>
      <c r="E42" s="124"/>
      <c r="F42" s="125"/>
      <c r="G42" s="126">
        <f t="shared" ref="G42:H42" si="18">SUM(G38:G41)</f>
        <v>4</v>
      </c>
      <c r="H42" s="126">
        <f t="shared" si="18"/>
        <v>4</v>
      </c>
      <c r="I42" s="126">
        <f t="shared" si="1"/>
        <v>8</v>
      </c>
      <c r="J42" s="127">
        <f t="shared" si="2"/>
        <v>1</v>
      </c>
      <c r="K42" s="128" t="str">
        <f>IF(J42=100%,"Compliant",IF(AND(1%&lt;J42,J42&lt;100%),"Partial",IF(AND(K38="Not Applicable",K39="Not Applicable",K40="Not Applicable",K41="Not Applicable"),"Not Applicable","Non-Compliant")))</f>
        <v>Compliant</v>
      </c>
      <c r="L42" s="129"/>
      <c r="M42" s="130"/>
      <c r="N42" s="9"/>
      <c r="O42" s="111">
        <f t="shared" si="4"/>
        <v>8</v>
      </c>
      <c r="P42" s="111">
        <f>(IF(G38&lt;&gt;"N/A",2)+IF(H38&lt;&gt;"N/A",2)+IF(G39&lt;&gt;"N/A",2)+IF(H39&lt;&gt;"N/A",2)+IF(G40&lt;&gt;"N/A",2)+IF(H40&lt;&gt;"N/A",2)+IF(G41&lt;&gt;"N/A",2)+IF(H41&lt;&gt;"N/A",2))</f>
        <v>8</v>
      </c>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row>
    <row r="43" ht="12.75" customHeight="1">
      <c r="A43" s="131">
        <v>34.0</v>
      </c>
      <c r="B43" s="132" t="s">
        <v>89</v>
      </c>
      <c r="C43" s="133" t="s">
        <v>191</v>
      </c>
      <c r="D43" s="149" t="s">
        <v>192</v>
      </c>
      <c r="E43" s="150" t="s">
        <v>193</v>
      </c>
      <c r="F43" s="150" t="s">
        <v>194</v>
      </c>
      <c r="G43" s="105">
        <v>2.0</v>
      </c>
      <c r="H43" s="105">
        <v>2.0</v>
      </c>
      <c r="I43" s="136">
        <f t="shared" si="1"/>
        <v>4</v>
      </c>
      <c r="J43" s="107">
        <f t="shared" si="2"/>
        <v>1</v>
      </c>
      <c r="K43" s="137" t="str">
        <f t="shared" ref="K43:K54" si="19">IF(J43=100%,"Compliant",IF(AND(1%&lt;J43,J43&lt;100%),"Partial",IF(AND(G43="N/A",H43="N/A"),"Not Applicable","Non-Compliant")))</f>
        <v>Compliant</v>
      </c>
      <c r="L43" s="155" t="s">
        <v>195</v>
      </c>
      <c r="M43" s="139"/>
      <c r="N43" s="9"/>
      <c r="O43" s="111">
        <f t="shared" si="4"/>
        <v>4</v>
      </c>
      <c r="P43" s="111">
        <f t="shared" ref="P43:P54" si="20">(IF(G43&lt;&gt;"N/A",2)+IF(H43&lt;&gt;"N/A",2))</f>
        <v>4</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row>
    <row r="44" ht="12.75" customHeight="1">
      <c r="A44" s="112">
        <v>35.0</v>
      </c>
      <c r="B44" s="113" t="s">
        <v>89</v>
      </c>
      <c r="C44" s="114" t="s">
        <v>191</v>
      </c>
      <c r="D44" s="154" t="s">
        <v>192</v>
      </c>
      <c r="E44" s="116" t="s">
        <v>196</v>
      </c>
      <c r="F44" s="116" t="s">
        <v>197</v>
      </c>
      <c r="G44" s="105">
        <v>2.0</v>
      </c>
      <c r="H44" s="105">
        <v>2.0</v>
      </c>
      <c r="I44" s="117">
        <f t="shared" si="1"/>
        <v>4</v>
      </c>
      <c r="J44" s="107">
        <f t="shared" si="2"/>
        <v>1</v>
      </c>
      <c r="K44" s="118" t="str">
        <f t="shared" si="19"/>
        <v>Compliant</v>
      </c>
      <c r="L44" s="152" t="s">
        <v>198</v>
      </c>
      <c r="M44" s="110"/>
      <c r="N44" s="9"/>
      <c r="O44" s="111">
        <f t="shared" si="4"/>
        <v>4</v>
      </c>
      <c r="P44" s="111">
        <f t="shared" si="20"/>
        <v>4</v>
      </c>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row>
    <row r="45" ht="12.75" customHeight="1">
      <c r="A45" s="112">
        <v>36.0</v>
      </c>
      <c r="B45" s="113" t="s">
        <v>89</v>
      </c>
      <c r="C45" s="114" t="s">
        <v>191</v>
      </c>
      <c r="D45" s="154" t="s">
        <v>192</v>
      </c>
      <c r="E45" s="116" t="s">
        <v>199</v>
      </c>
      <c r="F45" s="116" t="s">
        <v>200</v>
      </c>
      <c r="G45" s="105">
        <v>2.0</v>
      </c>
      <c r="H45" s="105">
        <v>2.0</v>
      </c>
      <c r="I45" s="117">
        <f t="shared" si="1"/>
        <v>4</v>
      </c>
      <c r="J45" s="107">
        <f t="shared" si="2"/>
        <v>1</v>
      </c>
      <c r="K45" s="118" t="str">
        <f t="shared" si="19"/>
        <v>Compliant</v>
      </c>
      <c r="L45" s="152" t="s">
        <v>201</v>
      </c>
      <c r="M45" s="110"/>
      <c r="N45" s="9"/>
      <c r="O45" s="111">
        <f t="shared" si="4"/>
        <v>4</v>
      </c>
      <c r="P45" s="111">
        <f t="shared" si="20"/>
        <v>4</v>
      </c>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row>
    <row r="46" ht="12.75" customHeight="1">
      <c r="A46" s="112">
        <v>37.0</v>
      </c>
      <c r="B46" s="113" t="s">
        <v>89</v>
      </c>
      <c r="C46" s="114" t="s">
        <v>191</v>
      </c>
      <c r="D46" s="154" t="s">
        <v>192</v>
      </c>
      <c r="E46" s="116" t="s">
        <v>202</v>
      </c>
      <c r="F46" s="116" t="s">
        <v>203</v>
      </c>
      <c r="G46" s="105">
        <v>2.0</v>
      </c>
      <c r="H46" s="105">
        <v>2.0</v>
      </c>
      <c r="I46" s="117">
        <f t="shared" si="1"/>
        <v>4</v>
      </c>
      <c r="J46" s="107">
        <f t="shared" si="2"/>
        <v>1</v>
      </c>
      <c r="K46" s="118" t="str">
        <f t="shared" si="19"/>
        <v>Compliant</v>
      </c>
      <c r="L46" s="152" t="s">
        <v>204</v>
      </c>
      <c r="M46" s="110"/>
      <c r="N46" s="9"/>
      <c r="O46" s="111">
        <f t="shared" si="4"/>
        <v>4</v>
      </c>
      <c r="P46" s="111">
        <f t="shared" si="20"/>
        <v>4</v>
      </c>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row>
    <row r="47" ht="12.75" customHeight="1">
      <c r="A47" s="112">
        <v>38.0</v>
      </c>
      <c r="B47" s="113" t="s">
        <v>89</v>
      </c>
      <c r="C47" s="114" t="s">
        <v>191</v>
      </c>
      <c r="D47" s="154" t="s">
        <v>192</v>
      </c>
      <c r="E47" s="116" t="s">
        <v>205</v>
      </c>
      <c r="F47" s="116" t="s">
        <v>206</v>
      </c>
      <c r="G47" s="105">
        <v>2.0</v>
      </c>
      <c r="H47" s="105">
        <v>2.0</v>
      </c>
      <c r="I47" s="117">
        <f t="shared" si="1"/>
        <v>4</v>
      </c>
      <c r="J47" s="107">
        <f t="shared" si="2"/>
        <v>1</v>
      </c>
      <c r="K47" s="118" t="str">
        <f t="shared" si="19"/>
        <v>Compliant</v>
      </c>
      <c r="L47" s="152" t="s">
        <v>207</v>
      </c>
      <c r="M47" s="110"/>
      <c r="N47" s="9"/>
      <c r="O47" s="111">
        <f t="shared" si="4"/>
        <v>4</v>
      </c>
      <c r="P47" s="111">
        <f t="shared" si="20"/>
        <v>4</v>
      </c>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row>
    <row r="48" ht="12.75" customHeight="1">
      <c r="A48" s="112">
        <v>39.0</v>
      </c>
      <c r="B48" s="113" t="s">
        <v>89</v>
      </c>
      <c r="C48" s="114" t="s">
        <v>191</v>
      </c>
      <c r="D48" s="154" t="s">
        <v>192</v>
      </c>
      <c r="E48" s="116" t="s">
        <v>208</v>
      </c>
      <c r="F48" s="116" t="s">
        <v>209</v>
      </c>
      <c r="G48" s="105">
        <v>2.0</v>
      </c>
      <c r="H48" s="105">
        <v>2.0</v>
      </c>
      <c r="I48" s="117">
        <f t="shared" si="1"/>
        <v>4</v>
      </c>
      <c r="J48" s="107">
        <f t="shared" si="2"/>
        <v>1</v>
      </c>
      <c r="K48" s="118" t="str">
        <f t="shared" si="19"/>
        <v>Compliant</v>
      </c>
      <c r="L48" s="152" t="s">
        <v>210</v>
      </c>
      <c r="M48" s="110"/>
      <c r="N48" s="9"/>
      <c r="O48" s="111">
        <f t="shared" si="4"/>
        <v>4</v>
      </c>
      <c r="P48" s="111">
        <f t="shared" si="20"/>
        <v>4</v>
      </c>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row>
    <row r="49" ht="12.75" customHeight="1">
      <c r="A49" s="112">
        <v>40.0</v>
      </c>
      <c r="B49" s="113" t="s">
        <v>89</v>
      </c>
      <c r="C49" s="153" t="s">
        <v>191</v>
      </c>
      <c r="D49" s="115" t="s">
        <v>211</v>
      </c>
      <c r="E49" s="116" t="s">
        <v>212</v>
      </c>
      <c r="F49" s="116" t="s">
        <v>213</v>
      </c>
      <c r="G49" s="105">
        <v>2.0</v>
      </c>
      <c r="H49" s="105">
        <v>2.0</v>
      </c>
      <c r="I49" s="117">
        <f t="shared" si="1"/>
        <v>4</v>
      </c>
      <c r="J49" s="107">
        <f t="shared" si="2"/>
        <v>1</v>
      </c>
      <c r="K49" s="118" t="str">
        <f t="shared" si="19"/>
        <v>Compliant</v>
      </c>
      <c r="L49" s="152" t="s">
        <v>214</v>
      </c>
      <c r="M49" s="110"/>
      <c r="N49" s="9"/>
      <c r="O49" s="111">
        <f t="shared" si="4"/>
        <v>4</v>
      </c>
      <c r="P49" s="111">
        <f t="shared" si="20"/>
        <v>4</v>
      </c>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row>
    <row r="50" ht="12.75" customHeight="1">
      <c r="A50" s="112">
        <v>41.0</v>
      </c>
      <c r="B50" s="113" t="s">
        <v>89</v>
      </c>
      <c r="C50" s="114" t="s">
        <v>191</v>
      </c>
      <c r="D50" s="115" t="s">
        <v>215</v>
      </c>
      <c r="E50" s="116" t="s">
        <v>216</v>
      </c>
      <c r="F50" s="116" t="s">
        <v>217</v>
      </c>
      <c r="G50" s="105">
        <v>2.0</v>
      </c>
      <c r="H50" s="105">
        <v>2.0</v>
      </c>
      <c r="I50" s="117">
        <f t="shared" si="1"/>
        <v>4</v>
      </c>
      <c r="J50" s="107">
        <f t="shared" si="2"/>
        <v>1</v>
      </c>
      <c r="K50" s="118" t="str">
        <f t="shared" si="19"/>
        <v>Compliant</v>
      </c>
      <c r="L50" s="152" t="s">
        <v>218</v>
      </c>
      <c r="M50" s="110"/>
      <c r="N50" s="9"/>
      <c r="O50" s="111">
        <f t="shared" si="4"/>
        <v>4</v>
      </c>
      <c r="P50" s="111">
        <f t="shared" si="20"/>
        <v>4</v>
      </c>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row>
    <row r="51" ht="12.75" customHeight="1">
      <c r="A51" s="112">
        <v>42.0</v>
      </c>
      <c r="B51" s="113" t="s">
        <v>89</v>
      </c>
      <c r="C51" s="114" t="s">
        <v>191</v>
      </c>
      <c r="D51" s="115" t="s">
        <v>215</v>
      </c>
      <c r="E51" s="116" t="s">
        <v>219</v>
      </c>
      <c r="F51" s="116" t="s">
        <v>220</v>
      </c>
      <c r="G51" s="105">
        <v>2.0</v>
      </c>
      <c r="H51" s="105">
        <v>2.0</v>
      </c>
      <c r="I51" s="117">
        <f t="shared" si="1"/>
        <v>4</v>
      </c>
      <c r="J51" s="107">
        <f t="shared" si="2"/>
        <v>1</v>
      </c>
      <c r="K51" s="118" t="str">
        <f t="shared" si="19"/>
        <v>Compliant</v>
      </c>
      <c r="L51" s="152" t="s">
        <v>221</v>
      </c>
      <c r="M51" s="110"/>
      <c r="N51" s="9"/>
      <c r="O51" s="111">
        <f t="shared" si="4"/>
        <v>4</v>
      </c>
      <c r="P51" s="111">
        <f t="shared" si="20"/>
        <v>4</v>
      </c>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row>
    <row r="52" ht="12.75" customHeight="1">
      <c r="A52" s="112">
        <v>43.0</v>
      </c>
      <c r="B52" s="113" t="s">
        <v>89</v>
      </c>
      <c r="C52" s="153" t="s">
        <v>191</v>
      </c>
      <c r="D52" s="145" t="s">
        <v>222</v>
      </c>
      <c r="E52" s="146" t="s">
        <v>223</v>
      </c>
      <c r="F52" s="146" t="s">
        <v>224</v>
      </c>
      <c r="G52" s="105">
        <v>2.0</v>
      </c>
      <c r="H52" s="105">
        <v>2.0</v>
      </c>
      <c r="I52" s="147">
        <f t="shared" si="1"/>
        <v>4</v>
      </c>
      <c r="J52" s="144">
        <f t="shared" si="2"/>
        <v>1</v>
      </c>
      <c r="K52" s="118" t="str">
        <f t="shared" si="19"/>
        <v>Compliant</v>
      </c>
      <c r="L52" s="152" t="s">
        <v>225</v>
      </c>
      <c r="M52" s="110"/>
      <c r="N52" s="9"/>
      <c r="O52" s="111">
        <f t="shared" si="4"/>
        <v>4</v>
      </c>
      <c r="P52" s="111">
        <f t="shared" si="20"/>
        <v>4</v>
      </c>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row>
    <row r="53" ht="12.75" customHeight="1">
      <c r="A53" s="112">
        <v>44.0</v>
      </c>
      <c r="B53" s="113" t="s">
        <v>89</v>
      </c>
      <c r="C53" s="114" t="s">
        <v>191</v>
      </c>
      <c r="D53" s="145" t="s">
        <v>226</v>
      </c>
      <c r="E53" s="146" t="s">
        <v>227</v>
      </c>
      <c r="F53" s="146" t="s">
        <v>228</v>
      </c>
      <c r="G53" s="105" t="s">
        <v>94</v>
      </c>
      <c r="H53" s="105" t="s">
        <v>94</v>
      </c>
      <c r="I53" s="147">
        <f t="shared" si="1"/>
        <v>0</v>
      </c>
      <c r="J53" s="144">
        <f t="shared" si="2"/>
        <v>0</v>
      </c>
      <c r="K53" s="118" t="str">
        <f t="shared" si="19"/>
        <v>Not Applicable</v>
      </c>
      <c r="L53" s="121"/>
      <c r="M53" s="110"/>
      <c r="N53" s="9"/>
      <c r="O53" s="111">
        <f t="shared" si="4"/>
        <v>1</v>
      </c>
      <c r="P53" s="111">
        <f t="shared" si="20"/>
        <v>0</v>
      </c>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row>
    <row r="54" ht="12.75" customHeight="1">
      <c r="A54" s="112">
        <v>45.0</v>
      </c>
      <c r="B54" s="113" t="s">
        <v>89</v>
      </c>
      <c r="C54" s="114" t="s">
        <v>191</v>
      </c>
      <c r="D54" s="145" t="s">
        <v>226</v>
      </c>
      <c r="E54" s="146" t="s">
        <v>229</v>
      </c>
      <c r="F54" s="146" t="s">
        <v>230</v>
      </c>
      <c r="G54" s="105" t="s">
        <v>94</v>
      </c>
      <c r="H54" s="105" t="s">
        <v>94</v>
      </c>
      <c r="I54" s="147">
        <f t="shared" si="1"/>
        <v>0</v>
      </c>
      <c r="J54" s="144">
        <f t="shared" si="2"/>
        <v>0</v>
      </c>
      <c r="K54" s="118" t="str">
        <f t="shared" si="19"/>
        <v>Not Applicable</v>
      </c>
      <c r="L54" s="121"/>
      <c r="M54" s="110"/>
      <c r="N54" s="9"/>
      <c r="O54" s="111">
        <f t="shared" si="4"/>
        <v>1</v>
      </c>
      <c r="P54" s="111">
        <f t="shared" si="20"/>
        <v>0</v>
      </c>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row>
    <row r="55" ht="12.75" customHeight="1">
      <c r="A55" s="123" t="s">
        <v>231</v>
      </c>
      <c r="B55" s="124"/>
      <c r="C55" s="124"/>
      <c r="D55" s="124"/>
      <c r="E55" s="124"/>
      <c r="F55" s="125"/>
      <c r="G55" s="126">
        <f t="shared" ref="G55:H55" si="21">SUM(G43:G54)</f>
        <v>20</v>
      </c>
      <c r="H55" s="126">
        <f t="shared" si="21"/>
        <v>20</v>
      </c>
      <c r="I55" s="126">
        <f t="shared" si="1"/>
        <v>40</v>
      </c>
      <c r="J55" s="127">
        <f t="shared" si="2"/>
        <v>1</v>
      </c>
      <c r="K55" s="128" t="str">
        <f>IF(J55=100%,"Compliant",IF(AND(1%&lt;J55,J55&lt;100%),"Partial",IF(AND(K43="Not Applicable",K44="Not Applicable",K45="Not Applicable",K46="Not Applicable",K47="Not Applicable",K48="Not Applicable",K49="Not Applicable",K50="Not Applicable",K51="Not Applicable",K52="Not Applicable",K53="Not Applicable",K54="Not Applicable"),"Not Applicable","Non-Compliant")))</f>
        <v>Compliant</v>
      </c>
      <c r="L55" s="129"/>
      <c r="M55" s="130"/>
      <c r="N55" s="9"/>
      <c r="O55" s="111">
        <f t="shared" si="4"/>
        <v>40</v>
      </c>
      <c r="P55" s="111">
        <f>(IF(G43&lt;&gt;"N/A",2)+IF(H43&lt;&gt;"N/A",2)+IF(G44&lt;&gt;"N/A",2)+IF(H44&lt;&gt;"N/A",2)+IF(G45&lt;&gt;"N/A",2)+IF(H45&lt;&gt;"N/A",2)+IF(G46&lt;&gt;"N/A",2)+IF(H46&lt;&gt;"N/A",2)+IF(G47&lt;&gt;"N/A",2)+IF(H47&lt;&gt;"N/A",2)+IF(G48&lt;&gt;"N/A",2)+IF(H48&lt;&gt;"N/A",2)+IF(G49&lt;&gt;"N/A",2)+IF(H49&lt;&gt;"N/A",2)+IF(G50&lt;&gt;"N/A",2)+IF(H50&lt;&gt;"N/A",2)+IF(G51&lt;&gt;"N/A",2)+IF(H51&lt;&gt;"N/A",2)+IF(G52&lt;&gt;"N/A",2)+IF(H52&lt;&gt;"N/A",2)+IF(G53&lt;&gt;"N/A",2)+IF(H53&lt;&gt;"N/A",2)+IF(G54&lt;&gt;"N/A",2)+IF(H54&lt;&gt;"N/A",2))</f>
        <v>40</v>
      </c>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row>
    <row r="56" ht="12.75" customHeight="1">
      <c r="A56" s="131">
        <v>46.0</v>
      </c>
      <c r="B56" s="132" t="s">
        <v>89</v>
      </c>
      <c r="C56" s="133" t="s">
        <v>232</v>
      </c>
      <c r="D56" s="134" t="s">
        <v>107</v>
      </c>
      <c r="E56" s="135" t="s">
        <v>233</v>
      </c>
      <c r="F56" s="156" t="s">
        <v>234</v>
      </c>
      <c r="G56" s="105" t="s">
        <v>94</v>
      </c>
      <c r="H56" s="105" t="s">
        <v>94</v>
      </c>
      <c r="I56" s="136">
        <f t="shared" si="1"/>
        <v>0</v>
      </c>
      <c r="J56" s="107">
        <f t="shared" si="2"/>
        <v>0</v>
      </c>
      <c r="K56" s="137" t="str">
        <f t="shared" ref="K56:K57" si="22">IF(J56=100%,"Compliant",IF(AND(1%&lt;J56,J56&lt;100%),"Partial",IF(AND(G56="N/A",H56="N/A"),"Not Applicable","Non-Compliant")))</f>
        <v>Not Applicable</v>
      </c>
      <c r="L56" s="138"/>
      <c r="M56" s="139"/>
      <c r="N56" s="157"/>
      <c r="O56" s="111">
        <f t="shared" si="4"/>
        <v>1</v>
      </c>
      <c r="P56" s="111">
        <f t="shared" ref="P56:P57" si="23">(IF(G56&lt;&gt;"N/A",2)+IF(H56&lt;&gt;"N/A",2))</f>
        <v>0</v>
      </c>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row>
    <row r="57" ht="12.75" customHeight="1">
      <c r="A57" s="112">
        <v>47.0</v>
      </c>
      <c r="B57" s="113" t="s">
        <v>89</v>
      </c>
      <c r="C57" s="153" t="s">
        <v>232</v>
      </c>
      <c r="D57" s="159" t="s">
        <v>107</v>
      </c>
      <c r="E57" s="116" t="s">
        <v>235</v>
      </c>
      <c r="F57" s="116" t="s">
        <v>236</v>
      </c>
      <c r="G57" s="105" t="s">
        <v>94</v>
      </c>
      <c r="H57" s="105" t="s">
        <v>94</v>
      </c>
      <c r="I57" s="117">
        <f t="shared" si="1"/>
        <v>0</v>
      </c>
      <c r="J57" s="107">
        <f t="shared" si="2"/>
        <v>0</v>
      </c>
      <c r="K57" s="118" t="str">
        <f t="shared" si="22"/>
        <v>Not Applicable</v>
      </c>
      <c r="L57" s="121"/>
      <c r="M57" s="110"/>
      <c r="N57" s="9"/>
      <c r="O57" s="111">
        <f t="shared" si="4"/>
        <v>1</v>
      </c>
      <c r="P57" s="111">
        <f t="shared" si="23"/>
        <v>0</v>
      </c>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row>
    <row r="58" ht="12.75" customHeight="1">
      <c r="A58" s="123" t="s">
        <v>237</v>
      </c>
      <c r="B58" s="124"/>
      <c r="C58" s="124"/>
      <c r="D58" s="124"/>
      <c r="E58" s="124"/>
      <c r="F58" s="125"/>
      <c r="G58" s="126">
        <f t="shared" ref="G58:H58" si="24">SUM(G56:G57)</f>
        <v>0</v>
      </c>
      <c r="H58" s="126">
        <f t="shared" si="24"/>
        <v>0</v>
      </c>
      <c r="I58" s="126">
        <f t="shared" si="1"/>
        <v>0</v>
      </c>
      <c r="J58" s="127">
        <f t="shared" si="2"/>
        <v>0</v>
      </c>
      <c r="K58" s="140" t="s">
        <v>19</v>
      </c>
      <c r="L58" s="129"/>
      <c r="M58" s="130"/>
      <c r="N58" s="9"/>
      <c r="O58" s="111">
        <f t="shared" si="4"/>
        <v>1</v>
      </c>
      <c r="P58" s="111">
        <f>(IF(G56&lt;&gt;"N/A",2)+IF(H56&lt;&gt;"N/A",2)+IF(G57&lt;&gt;"N/A",2)+IF(H57&lt;&gt;"N/A",2))</f>
        <v>0</v>
      </c>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row>
    <row r="59" ht="12.75" customHeight="1">
      <c r="A59" s="131">
        <v>48.0</v>
      </c>
      <c r="B59" s="132" t="s">
        <v>89</v>
      </c>
      <c r="C59" s="133" t="s">
        <v>238</v>
      </c>
      <c r="D59" s="149" t="s">
        <v>239</v>
      </c>
      <c r="E59" s="150" t="s">
        <v>240</v>
      </c>
      <c r="F59" s="150" t="s">
        <v>241</v>
      </c>
      <c r="G59" s="105" t="s">
        <v>94</v>
      </c>
      <c r="H59" s="105" t="s">
        <v>94</v>
      </c>
      <c r="I59" s="136">
        <f t="shared" si="1"/>
        <v>0</v>
      </c>
      <c r="J59" s="107">
        <f t="shared" si="2"/>
        <v>0</v>
      </c>
      <c r="K59" s="137" t="str">
        <f t="shared" ref="K59:K60" si="25">IF(J59=100%,"Compliant",IF(AND(1%&lt;J59,J59&lt;100%),"Partial",IF(AND(G59="N/A",H59="N/A"),"Not Applicable","Non-Compliant")))</f>
        <v>Not Applicable</v>
      </c>
      <c r="L59" s="138"/>
      <c r="M59" s="139"/>
      <c r="N59" s="9"/>
      <c r="O59" s="111">
        <f t="shared" si="4"/>
        <v>1</v>
      </c>
      <c r="P59" s="111">
        <f t="shared" ref="P59:P60" si="26">(IF(G59&lt;&gt;"N/A",2)+IF(H59&lt;&gt;"N/A",2))</f>
        <v>0</v>
      </c>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row>
    <row r="60" ht="12.75" customHeight="1">
      <c r="A60" s="112">
        <v>49.0</v>
      </c>
      <c r="B60" s="113" t="s">
        <v>89</v>
      </c>
      <c r="C60" s="153" t="s">
        <v>238</v>
      </c>
      <c r="D60" s="115" t="s">
        <v>239</v>
      </c>
      <c r="E60" s="116" t="s">
        <v>242</v>
      </c>
      <c r="F60" s="116" t="s">
        <v>243</v>
      </c>
      <c r="G60" s="105" t="s">
        <v>94</v>
      </c>
      <c r="H60" s="105" t="s">
        <v>94</v>
      </c>
      <c r="I60" s="117">
        <f t="shared" si="1"/>
        <v>0</v>
      </c>
      <c r="J60" s="107">
        <f t="shared" si="2"/>
        <v>0</v>
      </c>
      <c r="K60" s="118" t="str">
        <f t="shared" si="25"/>
        <v>Not Applicable</v>
      </c>
      <c r="L60" s="121"/>
      <c r="M60" s="110"/>
      <c r="N60" s="9"/>
      <c r="O60" s="111">
        <f t="shared" si="4"/>
        <v>1</v>
      </c>
      <c r="P60" s="111">
        <f t="shared" si="26"/>
        <v>0</v>
      </c>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row>
    <row r="61" ht="12.75" customHeight="1">
      <c r="A61" s="123" t="s">
        <v>244</v>
      </c>
      <c r="B61" s="124"/>
      <c r="C61" s="124"/>
      <c r="D61" s="124"/>
      <c r="E61" s="124"/>
      <c r="F61" s="125"/>
      <c r="G61" s="126">
        <f t="shared" ref="G61:H61" si="27">SUM(G59:G60)</f>
        <v>0</v>
      </c>
      <c r="H61" s="126">
        <f t="shared" si="27"/>
        <v>0</v>
      </c>
      <c r="I61" s="126">
        <f t="shared" si="1"/>
        <v>0</v>
      </c>
      <c r="J61" s="127">
        <f t="shared" si="2"/>
        <v>0</v>
      </c>
      <c r="K61" s="140" t="s">
        <v>19</v>
      </c>
      <c r="L61" s="129"/>
      <c r="M61" s="130"/>
      <c r="N61" s="9"/>
      <c r="O61" s="111">
        <f t="shared" si="4"/>
        <v>1</v>
      </c>
      <c r="P61" s="111">
        <f>(IF(G59&lt;&gt;"N/A",2)+IF(H59&lt;&gt;"N/A",2)+IF(G60&lt;&gt;"N/A",2)+IF(H60&lt;&gt;"N/A",2))</f>
        <v>0</v>
      </c>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row>
    <row r="62" ht="12.75" customHeight="1">
      <c r="A62" s="131">
        <v>50.0</v>
      </c>
      <c r="B62" s="132" t="s">
        <v>47</v>
      </c>
      <c r="C62" s="133" t="s">
        <v>245</v>
      </c>
      <c r="D62" s="141" t="s">
        <v>246</v>
      </c>
      <c r="E62" s="142" t="s">
        <v>247</v>
      </c>
      <c r="F62" s="142" t="s">
        <v>248</v>
      </c>
      <c r="G62" s="105" t="s">
        <v>94</v>
      </c>
      <c r="H62" s="105" t="s">
        <v>94</v>
      </c>
      <c r="I62" s="143">
        <f t="shared" si="1"/>
        <v>0</v>
      </c>
      <c r="J62" s="144">
        <f t="shared" si="2"/>
        <v>0</v>
      </c>
      <c r="K62" s="137" t="str">
        <f t="shared" ref="K62:K68" si="28">IF(J62=100%,"Compliant",IF(AND(1%&lt;J62,J62&lt;100%),"Partial",IF(AND(G62="N/A",H62="N/A"),"Not Applicable","Non-Compliant")))</f>
        <v>Not Applicable</v>
      </c>
      <c r="L62" s="121"/>
      <c r="M62" s="110"/>
      <c r="N62" s="9"/>
      <c r="O62" s="111">
        <f t="shared" si="4"/>
        <v>1</v>
      </c>
      <c r="P62" s="111">
        <f t="shared" ref="P62:P68" si="29">(IF(G62&lt;&gt;"N/A",2)+IF(H62&lt;&gt;"N/A",2))</f>
        <v>0</v>
      </c>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row>
    <row r="63" ht="12.75" customHeight="1">
      <c r="A63" s="112">
        <v>51.0</v>
      </c>
      <c r="B63" s="113" t="s">
        <v>47</v>
      </c>
      <c r="C63" s="114" t="s">
        <v>245</v>
      </c>
      <c r="D63" s="145" t="s">
        <v>249</v>
      </c>
      <c r="E63" s="146" t="s">
        <v>250</v>
      </c>
      <c r="F63" s="146" t="s">
        <v>251</v>
      </c>
      <c r="G63" s="105" t="s">
        <v>94</v>
      </c>
      <c r="H63" s="105" t="s">
        <v>94</v>
      </c>
      <c r="I63" s="147">
        <f t="shared" si="1"/>
        <v>0</v>
      </c>
      <c r="J63" s="144">
        <f t="shared" si="2"/>
        <v>0</v>
      </c>
      <c r="K63" s="118" t="str">
        <f t="shared" si="28"/>
        <v>Not Applicable</v>
      </c>
      <c r="L63" s="121"/>
      <c r="M63" s="110"/>
      <c r="N63" s="9"/>
      <c r="O63" s="111">
        <f t="shared" si="4"/>
        <v>1</v>
      </c>
      <c r="P63" s="111">
        <f t="shared" si="29"/>
        <v>0</v>
      </c>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row>
    <row r="64" ht="12.75" customHeight="1">
      <c r="A64" s="112">
        <v>52.0</v>
      </c>
      <c r="B64" s="113" t="s">
        <v>47</v>
      </c>
      <c r="C64" s="114" t="s">
        <v>245</v>
      </c>
      <c r="D64" s="145" t="s">
        <v>249</v>
      </c>
      <c r="E64" s="146" t="s">
        <v>252</v>
      </c>
      <c r="F64" s="146" t="s">
        <v>253</v>
      </c>
      <c r="G64" s="105" t="s">
        <v>94</v>
      </c>
      <c r="H64" s="105" t="s">
        <v>94</v>
      </c>
      <c r="I64" s="147">
        <f t="shared" si="1"/>
        <v>0</v>
      </c>
      <c r="J64" s="144">
        <f t="shared" si="2"/>
        <v>0</v>
      </c>
      <c r="K64" s="118" t="str">
        <f t="shared" si="28"/>
        <v>Not Applicable</v>
      </c>
      <c r="L64" s="121"/>
      <c r="M64" s="110"/>
      <c r="N64" s="9"/>
      <c r="O64" s="111">
        <f t="shared" si="4"/>
        <v>1</v>
      </c>
      <c r="P64" s="111">
        <f t="shared" si="29"/>
        <v>0</v>
      </c>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row>
    <row r="65" ht="12.75" customHeight="1">
      <c r="A65" s="112">
        <v>53.0</v>
      </c>
      <c r="B65" s="113" t="s">
        <v>47</v>
      </c>
      <c r="C65" s="114" t="s">
        <v>245</v>
      </c>
      <c r="D65" s="145" t="s">
        <v>254</v>
      </c>
      <c r="E65" s="146" t="s">
        <v>255</v>
      </c>
      <c r="F65" s="146" t="s">
        <v>256</v>
      </c>
      <c r="G65" s="105" t="s">
        <v>94</v>
      </c>
      <c r="H65" s="105" t="s">
        <v>94</v>
      </c>
      <c r="I65" s="147">
        <f t="shared" si="1"/>
        <v>0</v>
      </c>
      <c r="J65" s="144">
        <f t="shared" si="2"/>
        <v>0</v>
      </c>
      <c r="K65" s="118" t="str">
        <f t="shared" si="28"/>
        <v>Not Applicable</v>
      </c>
      <c r="L65" s="121"/>
      <c r="M65" s="110"/>
      <c r="N65" s="9"/>
      <c r="O65" s="111">
        <f t="shared" si="4"/>
        <v>1</v>
      </c>
      <c r="P65" s="111">
        <f t="shared" si="29"/>
        <v>0</v>
      </c>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row>
    <row r="66" ht="12.75" customHeight="1">
      <c r="A66" s="112">
        <v>54.0</v>
      </c>
      <c r="B66" s="113" t="s">
        <v>47</v>
      </c>
      <c r="C66" s="114" t="s">
        <v>245</v>
      </c>
      <c r="D66" s="145" t="s">
        <v>257</v>
      </c>
      <c r="E66" s="146" t="s">
        <v>258</v>
      </c>
      <c r="F66" s="146" t="s">
        <v>259</v>
      </c>
      <c r="G66" s="105" t="s">
        <v>94</v>
      </c>
      <c r="H66" s="105" t="s">
        <v>94</v>
      </c>
      <c r="I66" s="147">
        <f t="shared" si="1"/>
        <v>0</v>
      </c>
      <c r="J66" s="144">
        <f t="shared" si="2"/>
        <v>0</v>
      </c>
      <c r="K66" s="118" t="str">
        <f t="shared" si="28"/>
        <v>Not Applicable</v>
      </c>
      <c r="L66" s="121"/>
      <c r="M66" s="110"/>
      <c r="N66" s="9"/>
      <c r="O66" s="111">
        <f t="shared" si="4"/>
        <v>1</v>
      </c>
      <c r="P66" s="111">
        <f t="shared" si="29"/>
        <v>0</v>
      </c>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row>
    <row r="67" ht="12.75" customHeight="1">
      <c r="A67" s="112">
        <v>55.0</v>
      </c>
      <c r="B67" s="113" t="s">
        <v>47</v>
      </c>
      <c r="C67" s="114" t="s">
        <v>245</v>
      </c>
      <c r="D67" s="148" t="s">
        <v>257</v>
      </c>
      <c r="E67" s="146" t="s">
        <v>260</v>
      </c>
      <c r="F67" s="146" t="s">
        <v>261</v>
      </c>
      <c r="G67" s="105" t="s">
        <v>94</v>
      </c>
      <c r="H67" s="105" t="s">
        <v>94</v>
      </c>
      <c r="I67" s="147">
        <f t="shared" si="1"/>
        <v>0</v>
      </c>
      <c r="J67" s="144">
        <f t="shared" si="2"/>
        <v>0</v>
      </c>
      <c r="K67" s="118" t="str">
        <f t="shared" si="28"/>
        <v>Not Applicable</v>
      </c>
      <c r="L67" s="121"/>
      <c r="M67" s="110"/>
      <c r="N67" s="9"/>
      <c r="O67" s="111">
        <f t="shared" si="4"/>
        <v>1</v>
      </c>
      <c r="P67" s="111">
        <f t="shared" si="29"/>
        <v>0</v>
      </c>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row>
    <row r="68" ht="12.75" customHeight="1">
      <c r="A68" s="112">
        <v>56.0</v>
      </c>
      <c r="B68" s="113" t="s">
        <v>47</v>
      </c>
      <c r="C68" s="114" t="s">
        <v>245</v>
      </c>
      <c r="D68" s="148" t="s">
        <v>257</v>
      </c>
      <c r="E68" s="146" t="s">
        <v>262</v>
      </c>
      <c r="F68" s="146" t="s">
        <v>263</v>
      </c>
      <c r="G68" s="105" t="s">
        <v>94</v>
      </c>
      <c r="H68" s="105" t="s">
        <v>94</v>
      </c>
      <c r="I68" s="147">
        <f t="shared" si="1"/>
        <v>0</v>
      </c>
      <c r="J68" s="144">
        <f t="shared" si="2"/>
        <v>0</v>
      </c>
      <c r="K68" s="118" t="str">
        <f t="shared" si="28"/>
        <v>Not Applicable</v>
      </c>
      <c r="L68" s="121"/>
      <c r="M68" s="110"/>
      <c r="N68" s="9"/>
      <c r="O68" s="111">
        <f t="shared" si="4"/>
        <v>1</v>
      </c>
      <c r="P68" s="111">
        <f t="shared" si="29"/>
        <v>0</v>
      </c>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row>
    <row r="69" ht="12.75" customHeight="1">
      <c r="A69" s="123" t="s">
        <v>264</v>
      </c>
      <c r="B69" s="124"/>
      <c r="C69" s="124"/>
      <c r="D69" s="124"/>
      <c r="E69" s="124"/>
      <c r="F69" s="125"/>
      <c r="G69" s="126">
        <f t="shared" ref="G69:H69" si="30">SUM(G62:G68)</f>
        <v>0</v>
      </c>
      <c r="H69" s="126">
        <f t="shared" si="30"/>
        <v>0</v>
      </c>
      <c r="I69" s="126">
        <f t="shared" si="1"/>
        <v>0</v>
      </c>
      <c r="J69" s="127">
        <f t="shared" si="2"/>
        <v>0</v>
      </c>
      <c r="K69" s="140" t="s">
        <v>19</v>
      </c>
      <c r="L69" s="129"/>
      <c r="M69" s="130"/>
      <c r="N69" s="9"/>
      <c r="O69" s="111">
        <f t="shared" si="4"/>
        <v>1</v>
      </c>
      <c r="P69" s="111">
        <f>(IF(G62&lt;&gt;"N/A",2)+IF(H62&lt;&gt;"N/A",2)+IF(G63&lt;&gt;"N/A",2)+IF(H63&lt;&gt;"N/A",2)+IF(G64&lt;&gt;"N/A",2)+IF(H64&lt;&gt;"N/A",2)+IF(G65&lt;&gt;"N/A",2)+IF(H65&lt;&gt;"N/A",2)+IF(G66&lt;&gt;"N/A",2)+IF(H66&lt;&gt;"N/A",2)+IF(G67&lt;&gt;"N/A",2)+IF(H67&lt;&gt;"N/A",2)+IF(G68&lt;&gt;"N/A",2)+IF(H68&lt;&gt;"N/A",2))</f>
        <v>0</v>
      </c>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row>
    <row r="70" ht="12.75" customHeight="1">
      <c r="A70" s="100">
        <v>57.0</v>
      </c>
      <c r="B70" s="101" t="s">
        <v>47</v>
      </c>
      <c r="C70" s="102" t="s">
        <v>265</v>
      </c>
      <c r="D70" s="160" t="s">
        <v>107</v>
      </c>
      <c r="E70" s="104" t="s">
        <v>266</v>
      </c>
      <c r="F70" s="104" t="s">
        <v>267</v>
      </c>
      <c r="G70" s="105" t="s">
        <v>94</v>
      </c>
      <c r="H70" s="105" t="s">
        <v>94</v>
      </c>
      <c r="I70" s="106">
        <f t="shared" si="1"/>
        <v>0</v>
      </c>
      <c r="J70" s="107">
        <f t="shared" si="2"/>
        <v>0</v>
      </c>
      <c r="K70" s="108" t="str">
        <f>IF(J70=100%,"Compliant",IF(AND(1%&lt;J70,J70&lt;100%),"Partial",IF(AND(G70="N/A",H70="N/A"),"Not Applicable","Non-Compliant")))</f>
        <v>Not Applicable</v>
      </c>
      <c r="L70" s="161"/>
      <c r="M70" s="162"/>
      <c r="N70" s="9"/>
      <c r="O70" s="111">
        <f t="shared" si="4"/>
        <v>1</v>
      </c>
      <c r="P70" s="111">
        <f>(IF(G70&lt;&gt;"N/A",2)+IF(H70&lt;&gt;"N/A",2))</f>
        <v>0</v>
      </c>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row>
    <row r="71" ht="12.75" customHeight="1">
      <c r="A71" s="123" t="s">
        <v>268</v>
      </c>
      <c r="B71" s="124"/>
      <c r="C71" s="124"/>
      <c r="D71" s="124"/>
      <c r="E71" s="124"/>
      <c r="F71" s="125"/>
      <c r="G71" s="126">
        <f t="shared" ref="G71:H71" si="31">SUM(G70)</f>
        <v>0</v>
      </c>
      <c r="H71" s="126">
        <f t="shared" si="31"/>
        <v>0</v>
      </c>
      <c r="I71" s="126">
        <f t="shared" si="1"/>
        <v>0</v>
      </c>
      <c r="J71" s="127">
        <f t="shared" si="2"/>
        <v>0</v>
      </c>
      <c r="K71" s="128" t="str">
        <f>IF(J71=100%,"Compliant",IF(AND(1%&lt;J71,J71&lt;100%),"Partial",IF(AND(K70="Not Applicable"),"Not Applicable","Non-Compliant")))</f>
        <v>Not Applicable</v>
      </c>
      <c r="L71" s="129"/>
      <c r="M71" s="130"/>
      <c r="N71" s="9"/>
      <c r="O71" s="111">
        <f t="shared" si="4"/>
        <v>1</v>
      </c>
      <c r="P71" s="111">
        <f>(IF(G70&lt;&gt;"N/A",2)+IF(H70&lt;&gt;"N/A",2))</f>
        <v>0</v>
      </c>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row>
    <row r="72" ht="12.75" customHeight="1">
      <c r="A72" s="131">
        <v>58.0</v>
      </c>
      <c r="B72" s="132" t="s">
        <v>47</v>
      </c>
      <c r="C72" s="133" t="s">
        <v>269</v>
      </c>
      <c r="D72" s="134" t="s">
        <v>107</v>
      </c>
      <c r="E72" s="150" t="s">
        <v>270</v>
      </c>
      <c r="F72" s="150" t="s">
        <v>271</v>
      </c>
      <c r="G72" s="105" t="s">
        <v>94</v>
      </c>
      <c r="H72" s="105" t="s">
        <v>94</v>
      </c>
      <c r="I72" s="136">
        <f t="shared" si="1"/>
        <v>0</v>
      </c>
      <c r="J72" s="107">
        <f t="shared" si="2"/>
        <v>0</v>
      </c>
      <c r="K72" s="137" t="str">
        <f t="shared" ref="K72:K73" si="32">IF(J72=100%,"Compliant",IF(AND(1%&lt;J72,J72&lt;100%),"Partial",IF(AND(G72="N/A",H72="N/A"),"Not Applicable","Non-Compliant")))</f>
        <v>Not Applicable</v>
      </c>
      <c r="L72" s="138"/>
      <c r="M72" s="139"/>
      <c r="N72" s="9"/>
      <c r="O72" s="111">
        <f t="shared" si="4"/>
        <v>1</v>
      </c>
      <c r="P72" s="111">
        <f t="shared" ref="P72:P73" si="33">(IF(G72&lt;&gt;"N/A",2)+IF(H72&lt;&gt;"N/A",2))</f>
        <v>0</v>
      </c>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row>
    <row r="73" ht="12.75" customHeight="1">
      <c r="A73" s="112">
        <v>59.0</v>
      </c>
      <c r="B73" s="113" t="s">
        <v>47</v>
      </c>
      <c r="C73" s="153" t="s">
        <v>269</v>
      </c>
      <c r="D73" s="159" t="s">
        <v>107</v>
      </c>
      <c r="E73" s="116" t="s">
        <v>272</v>
      </c>
      <c r="F73" s="116" t="s">
        <v>273</v>
      </c>
      <c r="G73" s="105" t="s">
        <v>94</v>
      </c>
      <c r="H73" s="105" t="s">
        <v>94</v>
      </c>
      <c r="I73" s="117">
        <f t="shared" si="1"/>
        <v>0</v>
      </c>
      <c r="J73" s="107">
        <f t="shared" si="2"/>
        <v>0</v>
      </c>
      <c r="K73" s="118" t="str">
        <f t="shared" si="32"/>
        <v>Not Applicable</v>
      </c>
      <c r="L73" s="121"/>
      <c r="M73" s="110"/>
      <c r="N73" s="9"/>
      <c r="O73" s="111">
        <f t="shared" si="4"/>
        <v>1</v>
      </c>
      <c r="P73" s="111">
        <f t="shared" si="33"/>
        <v>0</v>
      </c>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row>
    <row r="74" ht="12.75" customHeight="1">
      <c r="A74" s="123" t="s">
        <v>274</v>
      </c>
      <c r="B74" s="124"/>
      <c r="C74" s="124"/>
      <c r="D74" s="124"/>
      <c r="E74" s="124"/>
      <c r="F74" s="125"/>
      <c r="G74" s="126">
        <f t="shared" ref="G74:H74" si="34">SUM(G72:G73)</f>
        <v>0</v>
      </c>
      <c r="H74" s="126">
        <f t="shared" si="34"/>
        <v>0</v>
      </c>
      <c r="I74" s="126">
        <f t="shared" si="1"/>
        <v>0</v>
      </c>
      <c r="J74" s="127">
        <f t="shared" si="2"/>
        <v>0</v>
      </c>
      <c r="K74" s="140" t="s">
        <v>19</v>
      </c>
      <c r="L74" s="129"/>
      <c r="M74" s="130"/>
      <c r="N74" s="9"/>
      <c r="O74" s="111">
        <f t="shared" si="4"/>
        <v>1</v>
      </c>
      <c r="P74" s="111">
        <f>(IF(G72&lt;"N/A",2)+IF(H72&lt;&gt;"N/A",2)+IF(G73&lt;&gt;"N/A",2)+IF(H73&lt;&gt;"N/A",2))</f>
        <v>0</v>
      </c>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row>
    <row r="75" ht="12.75" customHeight="1">
      <c r="A75" s="131">
        <v>60.0</v>
      </c>
      <c r="B75" s="132" t="s">
        <v>47</v>
      </c>
      <c r="C75" s="133" t="s">
        <v>275</v>
      </c>
      <c r="D75" s="149" t="s">
        <v>276</v>
      </c>
      <c r="E75" s="150" t="s">
        <v>277</v>
      </c>
      <c r="F75" s="150" t="s">
        <v>278</v>
      </c>
      <c r="G75" s="105">
        <v>2.0</v>
      </c>
      <c r="H75" s="105">
        <v>2.0</v>
      </c>
      <c r="I75" s="136">
        <f t="shared" si="1"/>
        <v>4</v>
      </c>
      <c r="J75" s="107">
        <f t="shared" si="2"/>
        <v>1</v>
      </c>
      <c r="K75" s="137" t="str">
        <f t="shared" ref="K75:K78" si="35">IF(J75=100%,"Compliant",IF(AND(1%&lt;J75,J75&lt;100%),"Partial",IF(AND(G75="N/A",H75="N/A"),"Not Applicable","Non-Compliant")))</f>
        <v>Compliant</v>
      </c>
      <c r="L75" s="155" t="s">
        <v>279</v>
      </c>
      <c r="M75" s="139"/>
      <c r="N75" s="9"/>
      <c r="O75" s="111">
        <f t="shared" si="4"/>
        <v>4</v>
      </c>
      <c r="P75" s="111">
        <f t="shared" ref="P75:P78" si="36">(IF(G75&lt;&gt;"N/A",2)+IF(H75&lt;&gt;"N/A",2))</f>
        <v>4</v>
      </c>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row>
    <row r="76" ht="12.75" customHeight="1">
      <c r="A76" s="112">
        <v>61.0</v>
      </c>
      <c r="B76" s="113" t="s">
        <v>47</v>
      </c>
      <c r="C76" s="114" t="s">
        <v>275</v>
      </c>
      <c r="D76" s="115" t="s">
        <v>280</v>
      </c>
      <c r="E76" s="116" t="s">
        <v>281</v>
      </c>
      <c r="F76" s="116" t="s">
        <v>282</v>
      </c>
      <c r="G76" s="105" t="s">
        <v>94</v>
      </c>
      <c r="H76" s="105" t="s">
        <v>94</v>
      </c>
      <c r="I76" s="117">
        <f t="shared" si="1"/>
        <v>0</v>
      </c>
      <c r="J76" s="107">
        <f t="shared" si="2"/>
        <v>0</v>
      </c>
      <c r="K76" s="118" t="str">
        <f t="shared" si="35"/>
        <v>Not Applicable</v>
      </c>
      <c r="L76" s="121"/>
      <c r="M76" s="110"/>
      <c r="N76" s="9"/>
      <c r="O76" s="111">
        <f t="shared" si="4"/>
        <v>1</v>
      </c>
      <c r="P76" s="111">
        <f t="shared" si="36"/>
        <v>0</v>
      </c>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row>
    <row r="77" ht="12.75" customHeight="1">
      <c r="A77" s="112">
        <v>62.0</v>
      </c>
      <c r="B77" s="113" t="s">
        <v>47</v>
      </c>
      <c r="C77" s="114" t="s">
        <v>275</v>
      </c>
      <c r="D77" s="145" t="s">
        <v>283</v>
      </c>
      <c r="E77" s="146" t="s">
        <v>284</v>
      </c>
      <c r="F77" s="146" t="s">
        <v>285</v>
      </c>
      <c r="G77" s="105" t="s">
        <v>94</v>
      </c>
      <c r="H77" s="105" t="s">
        <v>94</v>
      </c>
      <c r="I77" s="147">
        <f t="shared" si="1"/>
        <v>0</v>
      </c>
      <c r="J77" s="144">
        <f t="shared" si="2"/>
        <v>0</v>
      </c>
      <c r="K77" s="118" t="str">
        <f t="shared" si="35"/>
        <v>Not Applicable</v>
      </c>
      <c r="L77" s="121"/>
      <c r="M77" s="110"/>
      <c r="N77" s="9"/>
      <c r="O77" s="111">
        <f t="shared" si="4"/>
        <v>1</v>
      </c>
      <c r="P77" s="111">
        <f t="shared" si="36"/>
        <v>0</v>
      </c>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row>
    <row r="78" ht="12.75" customHeight="1">
      <c r="A78" s="112">
        <v>63.0</v>
      </c>
      <c r="B78" s="113" t="s">
        <v>47</v>
      </c>
      <c r="C78" s="114" t="s">
        <v>275</v>
      </c>
      <c r="D78" s="145" t="s">
        <v>286</v>
      </c>
      <c r="E78" s="146" t="s">
        <v>287</v>
      </c>
      <c r="F78" s="146" t="s">
        <v>288</v>
      </c>
      <c r="G78" s="105" t="s">
        <v>94</v>
      </c>
      <c r="H78" s="105" t="s">
        <v>94</v>
      </c>
      <c r="I78" s="147">
        <f t="shared" si="1"/>
        <v>0</v>
      </c>
      <c r="J78" s="144">
        <f t="shared" si="2"/>
        <v>0</v>
      </c>
      <c r="K78" s="118" t="str">
        <f t="shared" si="35"/>
        <v>Not Applicable</v>
      </c>
      <c r="L78" s="121"/>
      <c r="M78" s="110"/>
      <c r="N78" s="9"/>
      <c r="O78" s="111">
        <f t="shared" si="4"/>
        <v>1</v>
      </c>
      <c r="P78" s="111">
        <f t="shared" si="36"/>
        <v>0</v>
      </c>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row>
    <row r="79" ht="12.75" customHeight="1">
      <c r="A79" s="123" t="s">
        <v>289</v>
      </c>
      <c r="B79" s="124"/>
      <c r="C79" s="124"/>
      <c r="D79" s="124"/>
      <c r="E79" s="124"/>
      <c r="F79" s="125"/>
      <c r="G79" s="126">
        <f t="shared" ref="G79:H79" si="37">SUM(G75:G78)</f>
        <v>2</v>
      </c>
      <c r="H79" s="126">
        <f t="shared" si="37"/>
        <v>2</v>
      </c>
      <c r="I79" s="126">
        <f t="shared" si="1"/>
        <v>4</v>
      </c>
      <c r="J79" s="127">
        <f t="shared" si="2"/>
        <v>1</v>
      </c>
      <c r="K79" s="128" t="str">
        <f>IF(J79=100%,"Compliant",IF(AND(1%&lt;J79,J79&lt;100%),"Partial",IF(AND(K75="Not Applicable",K76="Not Applicable",K77="Not Applicable",K78="Not Applicable"),"Not Applicable","Non-Compliant")))</f>
        <v>Compliant</v>
      </c>
      <c r="L79" s="129"/>
      <c r="M79" s="130"/>
      <c r="N79" s="9"/>
      <c r="O79" s="111">
        <f t="shared" si="4"/>
        <v>4</v>
      </c>
      <c r="P79" s="111">
        <f>(IF(G75&lt;"N/A",2)+IF(H75&lt;&gt;"N/A",2)+IF(G76&lt;&gt;"N/A",2)+IF(H76&lt;&gt;"N/A",2)+IF(G77&lt;"N/A",2)+IF(H77&lt;&gt;"N/A",2)+IF(G78&lt;&gt;"N/A",2)+IF(H78&lt;&gt;"N/A",2))</f>
        <v>4</v>
      </c>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row>
    <row r="80" ht="12.75" customHeight="1">
      <c r="A80" s="131">
        <v>64.0</v>
      </c>
      <c r="B80" s="132" t="s">
        <v>56</v>
      </c>
      <c r="C80" s="133" t="s">
        <v>290</v>
      </c>
      <c r="D80" s="149" t="s">
        <v>291</v>
      </c>
      <c r="E80" s="150" t="s">
        <v>292</v>
      </c>
      <c r="F80" s="150" t="s">
        <v>293</v>
      </c>
      <c r="G80" s="105" t="s">
        <v>94</v>
      </c>
      <c r="H80" s="105" t="s">
        <v>94</v>
      </c>
      <c r="I80" s="136">
        <f t="shared" si="1"/>
        <v>0</v>
      </c>
      <c r="J80" s="107">
        <f t="shared" si="2"/>
        <v>0</v>
      </c>
      <c r="K80" s="137" t="str">
        <f t="shared" ref="K80:K88" si="38">IF(J80=100%,"Compliant",IF(AND(1%&lt;J80,J80&lt;100%),"Partial",IF(AND(G80="N/A",H80="N/A"),"Not Applicable","Non-Compliant")))</f>
        <v>Not Applicable</v>
      </c>
      <c r="L80" s="138"/>
      <c r="M80" s="139"/>
      <c r="N80" s="9"/>
      <c r="O80" s="111">
        <f t="shared" si="4"/>
        <v>1</v>
      </c>
      <c r="P80" s="111">
        <f t="shared" ref="P80:P88" si="39">(IF(G80&lt;&gt;"N/A",2)+IF(H80&lt;&gt;"N/A",2))</f>
        <v>0</v>
      </c>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row>
    <row r="81" ht="12.75" customHeight="1">
      <c r="A81" s="112">
        <v>65.0</v>
      </c>
      <c r="B81" s="113" t="s">
        <v>56</v>
      </c>
      <c r="C81" s="114" t="s">
        <v>290</v>
      </c>
      <c r="D81" s="154" t="s">
        <v>291</v>
      </c>
      <c r="E81" s="116" t="s">
        <v>294</v>
      </c>
      <c r="F81" s="116" t="s">
        <v>295</v>
      </c>
      <c r="G81" s="105" t="s">
        <v>94</v>
      </c>
      <c r="H81" s="105" t="s">
        <v>94</v>
      </c>
      <c r="I81" s="117">
        <f t="shared" si="1"/>
        <v>0</v>
      </c>
      <c r="J81" s="107">
        <f t="shared" si="2"/>
        <v>0</v>
      </c>
      <c r="K81" s="118" t="str">
        <f t="shared" si="38"/>
        <v>Not Applicable</v>
      </c>
      <c r="L81" s="121"/>
      <c r="M81" s="110"/>
      <c r="N81" s="9"/>
      <c r="O81" s="111">
        <f t="shared" si="4"/>
        <v>1</v>
      </c>
      <c r="P81" s="111">
        <f t="shared" si="39"/>
        <v>0</v>
      </c>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row>
    <row r="82" ht="12.75" customHeight="1">
      <c r="A82" s="112">
        <v>66.0</v>
      </c>
      <c r="B82" s="113" t="s">
        <v>56</v>
      </c>
      <c r="C82" s="114" t="s">
        <v>290</v>
      </c>
      <c r="D82" s="154" t="s">
        <v>291</v>
      </c>
      <c r="E82" s="116" t="s">
        <v>296</v>
      </c>
      <c r="F82" s="116" t="s">
        <v>297</v>
      </c>
      <c r="G82" s="105" t="s">
        <v>94</v>
      </c>
      <c r="H82" s="105" t="s">
        <v>94</v>
      </c>
      <c r="I82" s="117">
        <f t="shared" si="1"/>
        <v>0</v>
      </c>
      <c r="J82" s="107">
        <f t="shared" si="2"/>
        <v>0</v>
      </c>
      <c r="K82" s="118" t="str">
        <f t="shared" si="38"/>
        <v>Not Applicable</v>
      </c>
      <c r="L82" s="121"/>
      <c r="M82" s="110"/>
      <c r="N82" s="9"/>
      <c r="O82" s="111">
        <f t="shared" si="4"/>
        <v>1</v>
      </c>
      <c r="P82" s="111">
        <f t="shared" si="39"/>
        <v>0</v>
      </c>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row>
    <row r="83" ht="12.75" customHeight="1">
      <c r="A83" s="112">
        <v>67.0</v>
      </c>
      <c r="B83" s="113" t="s">
        <v>56</v>
      </c>
      <c r="C83" s="114" t="s">
        <v>290</v>
      </c>
      <c r="D83" s="115" t="s">
        <v>298</v>
      </c>
      <c r="E83" s="116" t="s">
        <v>299</v>
      </c>
      <c r="F83" s="116" t="s">
        <v>300</v>
      </c>
      <c r="G83" s="105" t="s">
        <v>94</v>
      </c>
      <c r="H83" s="105" t="s">
        <v>94</v>
      </c>
      <c r="I83" s="117">
        <f t="shared" si="1"/>
        <v>0</v>
      </c>
      <c r="J83" s="107">
        <f t="shared" si="2"/>
        <v>0</v>
      </c>
      <c r="K83" s="118" t="str">
        <f t="shared" si="38"/>
        <v>Not Applicable</v>
      </c>
      <c r="L83" s="121"/>
      <c r="M83" s="110"/>
      <c r="N83" s="9"/>
      <c r="O83" s="111">
        <f t="shared" si="4"/>
        <v>1</v>
      </c>
      <c r="P83" s="111">
        <f t="shared" si="39"/>
        <v>0</v>
      </c>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row>
    <row r="84" ht="37.5" customHeight="1">
      <c r="A84" s="112">
        <v>68.0</v>
      </c>
      <c r="B84" s="113" t="s">
        <v>56</v>
      </c>
      <c r="C84" s="114" t="s">
        <v>290</v>
      </c>
      <c r="D84" s="145" t="s">
        <v>301</v>
      </c>
      <c r="E84" s="146" t="s">
        <v>302</v>
      </c>
      <c r="F84" s="146" t="s">
        <v>303</v>
      </c>
      <c r="G84" s="105" t="s">
        <v>94</v>
      </c>
      <c r="H84" s="105" t="s">
        <v>94</v>
      </c>
      <c r="I84" s="147">
        <f t="shared" si="1"/>
        <v>0</v>
      </c>
      <c r="J84" s="144">
        <f t="shared" si="2"/>
        <v>0</v>
      </c>
      <c r="K84" s="118" t="str">
        <f t="shared" si="38"/>
        <v>Not Applicable</v>
      </c>
      <c r="L84" s="121"/>
      <c r="M84" s="110"/>
      <c r="N84" s="9"/>
      <c r="O84" s="111">
        <f t="shared" si="4"/>
        <v>1</v>
      </c>
      <c r="P84" s="111">
        <f t="shared" si="39"/>
        <v>0</v>
      </c>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row>
    <row r="85" ht="12.75" customHeight="1">
      <c r="A85" s="112">
        <v>69.0</v>
      </c>
      <c r="B85" s="113" t="s">
        <v>56</v>
      </c>
      <c r="C85" s="114" t="s">
        <v>290</v>
      </c>
      <c r="D85" s="145" t="s">
        <v>301</v>
      </c>
      <c r="E85" s="146" t="s">
        <v>304</v>
      </c>
      <c r="F85" s="146" t="s">
        <v>305</v>
      </c>
      <c r="G85" s="105" t="s">
        <v>94</v>
      </c>
      <c r="H85" s="105" t="s">
        <v>94</v>
      </c>
      <c r="I85" s="147">
        <f t="shared" si="1"/>
        <v>0</v>
      </c>
      <c r="J85" s="144">
        <f t="shared" si="2"/>
        <v>0</v>
      </c>
      <c r="K85" s="118" t="str">
        <f t="shared" si="38"/>
        <v>Not Applicable</v>
      </c>
      <c r="L85" s="121"/>
      <c r="M85" s="110"/>
      <c r="N85" s="9"/>
      <c r="O85" s="111">
        <f t="shared" si="4"/>
        <v>1</v>
      </c>
      <c r="P85" s="111">
        <f t="shared" si="39"/>
        <v>0</v>
      </c>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row>
    <row r="86" ht="12.75" customHeight="1">
      <c r="A86" s="112">
        <v>70.0</v>
      </c>
      <c r="B86" s="113" t="s">
        <v>56</v>
      </c>
      <c r="C86" s="114" t="s">
        <v>290</v>
      </c>
      <c r="D86" s="145" t="s">
        <v>306</v>
      </c>
      <c r="E86" s="146" t="s">
        <v>307</v>
      </c>
      <c r="F86" s="146" t="s">
        <v>308</v>
      </c>
      <c r="G86" s="105" t="s">
        <v>94</v>
      </c>
      <c r="H86" s="105" t="s">
        <v>94</v>
      </c>
      <c r="I86" s="147">
        <f t="shared" si="1"/>
        <v>0</v>
      </c>
      <c r="J86" s="144">
        <f t="shared" si="2"/>
        <v>0</v>
      </c>
      <c r="K86" s="118" t="str">
        <f t="shared" si="38"/>
        <v>Not Applicable</v>
      </c>
      <c r="L86" s="163"/>
      <c r="M86" s="110"/>
      <c r="N86" s="9"/>
      <c r="O86" s="111">
        <f t="shared" si="4"/>
        <v>1</v>
      </c>
      <c r="P86" s="111">
        <f t="shared" si="39"/>
        <v>0</v>
      </c>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row>
    <row r="87" ht="12.75" customHeight="1">
      <c r="A87" s="112">
        <v>71.0</v>
      </c>
      <c r="B87" s="113" t="s">
        <v>56</v>
      </c>
      <c r="C87" s="153" t="s">
        <v>290</v>
      </c>
      <c r="D87" s="148" t="s">
        <v>306</v>
      </c>
      <c r="E87" s="146" t="s">
        <v>309</v>
      </c>
      <c r="F87" s="146" t="s">
        <v>310</v>
      </c>
      <c r="G87" s="105" t="s">
        <v>94</v>
      </c>
      <c r="H87" s="105" t="s">
        <v>94</v>
      </c>
      <c r="I87" s="147">
        <f t="shared" si="1"/>
        <v>0</v>
      </c>
      <c r="J87" s="144">
        <f t="shared" si="2"/>
        <v>0</v>
      </c>
      <c r="K87" s="118" t="str">
        <f t="shared" si="38"/>
        <v>Not Applicable</v>
      </c>
      <c r="L87" s="121"/>
      <c r="M87" s="110"/>
      <c r="N87" s="9"/>
      <c r="O87" s="111">
        <f t="shared" si="4"/>
        <v>1</v>
      </c>
      <c r="P87" s="111">
        <f t="shared" si="39"/>
        <v>0</v>
      </c>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row>
    <row r="88" ht="12.75" customHeight="1">
      <c r="A88" s="112">
        <v>72.0</v>
      </c>
      <c r="B88" s="113" t="s">
        <v>56</v>
      </c>
      <c r="C88" s="153" t="s">
        <v>290</v>
      </c>
      <c r="D88" s="148" t="s">
        <v>306</v>
      </c>
      <c r="E88" s="146" t="s">
        <v>311</v>
      </c>
      <c r="F88" s="146" t="s">
        <v>312</v>
      </c>
      <c r="G88" s="105" t="s">
        <v>94</v>
      </c>
      <c r="H88" s="105" t="s">
        <v>94</v>
      </c>
      <c r="I88" s="147">
        <f t="shared" si="1"/>
        <v>0</v>
      </c>
      <c r="J88" s="144">
        <f t="shared" si="2"/>
        <v>0</v>
      </c>
      <c r="K88" s="118" t="str">
        <f t="shared" si="38"/>
        <v>Not Applicable</v>
      </c>
      <c r="L88" s="121"/>
      <c r="M88" s="110"/>
      <c r="N88" s="9"/>
      <c r="O88" s="111">
        <f t="shared" si="4"/>
        <v>1</v>
      </c>
      <c r="P88" s="111">
        <f t="shared" si="39"/>
        <v>0</v>
      </c>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row>
    <row r="89" ht="12.75" customHeight="1">
      <c r="A89" s="123" t="s">
        <v>313</v>
      </c>
      <c r="B89" s="124"/>
      <c r="C89" s="124"/>
      <c r="D89" s="124"/>
      <c r="E89" s="124"/>
      <c r="F89" s="125"/>
      <c r="G89" s="126">
        <f t="shared" ref="G89:H89" si="40">SUM(G80:G88)</f>
        <v>0</v>
      </c>
      <c r="H89" s="126">
        <f t="shared" si="40"/>
        <v>0</v>
      </c>
      <c r="I89" s="126">
        <f t="shared" si="1"/>
        <v>0</v>
      </c>
      <c r="J89" s="127">
        <f t="shared" si="2"/>
        <v>0</v>
      </c>
      <c r="K89" s="140" t="s">
        <v>19</v>
      </c>
      <c r="L89" s="129"/>
      <c r="M89" s="130"/>
      <c r="N89" s="9"/>
      <c r="O89" s="111">
        <f t="shared" si="4"/>
        <v>1</v>
      </c>
      <c r="P89" s="111">
        <f>(IF(G80&lt;&gt;"N/A",2)+IF(H80&lt;&gt;"N/A",2)+IF(G81&lt;"N/A",2)+IF(H81&lt;&gt;"N/A",2)+IF(G82&lt;&gt;"N/A",2)+IF(H82&lt;&gt;"N/A",2)+IF(G83&lt;"N/A",2)+IF(H83&lt;&gt;"N/A",2)+IF(G84&lt;&gt;"N/A",2)+IF(H84&lt;&gt;"N/A",2)+IF(G85&lt;"N/A",2)+IF(H85&lt;&gt;"N/A",2)+IF(G86&lt;&gt;"N/A",2)+IF(H86&lt;&gt;"N/A",2)+IF(G87&lt;"N/A",2)+IF(H87&lt;&gt;"N/A",2)+IF(G88&lt;&gt;"N/A",2)+IF(H88&lt;&gt;"N/A",2))</f>
        <v>0</v>
      </c>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row>
    <row r="90" ht="12.75" customHeight="1">
      <c r="A90" s="131">
        <v>73.0</v>
      </c>
      <c r="B90" s="132" t="s">
        <v>56</v>
      </c>
      <c r="C90" s="133" t="s">
        <v>314</v>
      </c>
      <c r="D90" s="134" t="s">
        <v>107</v>
      </c>
      <c r="E90" s="135" t="s">
        <v>315</v>
      </c>
      <c r="F90" s="135" t="s">
        <v>316</v>
      </c>
      <c r="G90" s="105" t="s">
        <v>94</v>
      </c>
      <c r="H90" s="105" t="s">
        <v>94</v>
      </c>
      <c r="I90" s="136">
        <f t="shared" si="1"/>
        <v>0</v>
      </c>
      <c r="J90" s="107">
        <f t="shared" si="2"/>
        <v>0</v>
      </c>
      <c r="K90" s="137" t="str">
        <f t="shared" ref="K90:K92" si="41">IF(J90=100%,"Compliant",IF(AND(1%&lt;J90,J90&lt;100%),"Partial",IF(AND(G90="N/A",H90="N/A"),"Not Applicable","Non-Compliant")))</f>
        <v>Not Applicable</v>
      </c>
      <c r="L90" s="138"/>
      <c r="M90" s="139"/>
      <c r="N90" s="9"/>
      <c r="O90" s="111">
        <f t="shared" si="4"/>
        <v>1</v>
      </c>
      <c r="P90" s="111">
        <f t="shared" ref="P90:P92" si="42">(IF(G90&lt;&gt;"N/A",2)+IF(H90&lt;&gt;"N/A",2))</f>
        <v>0</v>
      </c>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row>
    <row r="91" ht="12.75" customHeight="1">
      <c r="A91" s="112">
        <v>74.0</v>
      </c>
      <c r="B91" s="113" t="s">
        <v>56</v>
      </c>
      <c r="C91" s="114" t="s">
        <v>314</v>
      </c>
      <c r="D91" s="159" t="s">
        <v>107</v>
      </c>
      <c r="E91" s="164" t="s">
        <v>317</v>
      </c>
      <c r="F91" s="164" t="s">
        <v>318</v>
      </c>
      <c r="G91" s="105">
        <v>2.0</v>
      </c>
      <c r="H91" s="105">
        <v>2.0</v>
      </c>
      <c r="I91" s="117">
        <f t="shared" si="1"/>
        <v>4</v>
      </c>
      <c r="J91" s="107">
        <f t="shared" si="2"/>
        <v>1</v>
      </c>
      <c r="K91" s="118" t="str">
        <f t="shared" si="41"/>
        <v>Compliant</v>
      </c>
      <c r="L91" s="152" t="s">
        <v>319</v>
      </c>
      <c r="M91" s="110"/>
      <c r="N91" s="9"/>
      <c r="O91" s="111">
        <f t="shared" si="4"/>
        <v>4</v>
      </c>
      <c r="P91" s="111">
        <f t="shared" si="42"/>
        <v>4</v>
      </c>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row>
    <row r="92" ht="12.75" customHeight="1">
      <c r="A92" s="112">
        <v>75.0</v>
      </c>
      <c r="B92" s="113" t="s">
        <v>56</v>
      </c>
      <c r="C92" s="114" t="s">
        <v>314</v>
      </c>
      <c r="D92" s="159" t="s">
        <v>107</v>
      </c>
      <c r="E92" s="164" t="s">
        <v>320</v>
      </c>
      <c r="F92" s="164" t="s">
        <v>321</v>
      </c>
      <c r="G92" s="105">
        <v>2.0</v>
      </c>
      <c r="H92" s="105">
        <v>2.0</v>
      </c>
      <c r="I92" s="117">
        <f t="shared" si="1"/>
        <v>4</v>
      </c>
      <c r="J92" s="107">
        <f t="shared" si="2"/>
        <v>1</v>
      </c>
      <c r="K92" s="118" t="str">
        <f t="shared" si="41"/>
        <v>Compliant</v>
      </c>
      <c r="L92" s="152" t="s">
        <v>322</v>
      </c>
      <c r="M92" s="110"/>
      <c r="N92" s="9"/>
      <c r="O92" s="111">
        <f t="shared" si="4"/>
        <v>4</v>
      </c>
      <c r="P92" s="111">
        <f t="shared" si="42"/>
        <v>4</v>
      </c>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row>
    <row r="93" ht="12.75" customHeight="1">
      <c r="A93" s="123" t="s">
        <v>323</v>
      </c>
      <c r="B93" s="124"/>
      <c r="C93" s="124"/>
      <c r="D93" s="124"/>
      <c r="E93" s="124"/>
      <c r="F93" s="125"/>
      <c r="G93" s="126">
        <f t="shared" ref="G93:H93" si="43">SUM(G90:G92)</f>
        <v>4</v>
      </c>
      <c r="H93" s="126">
        <f t="shared" si="43"/>
        <v>4</v>
      </c>
      <c r="I93" s="126">
        <f t="shared" si="1"/>
        <v>8</v>
      </c>
      <c r="J93" s="127">
        <f t="shared" si="2"/>
        <v>1</v>
      </c>
      <c r="K93" s="128" t="str">
        <f>IF(J93=100%,"Compliant",IF(AND(1%&lt;J93,J93&lt;100%),"Partial",IF(AND(K90="Not Applicable",K91="Not Applicable",K92="Not Applicable"),"Not Applicable","Non-Compliant")))</f>
        <v>Compliant</v>
      </c>
      <c r="L93" s="129"/>
      <c r="M93" s="130"/>
      <c r="N93" s="9"/>
      <c r="O93" s="111">
        <f t="shared" si="4"/>
        <v>8</v>
      </c>
      <c r="P93" s="111">
        <f>(IF(G90&lt;&gt;"N/A",2)+IF(H90&lt;&gt;"N/A",2)+IF(G91&lt;&gt;"N/A",2)+IF(H91&lt;&gt;"N/A",2)+IF(G92&lt;&gt;"N/A",2)+IF(H92&lt;&gt;"N/A",2))</f>
        <v>8</v>
      </c>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row>
    <row r="94" ht="12.75" customHeight="1">
      <c r="A94" s="131">
        <v>76.0</v>
      </c>
      <c r="B94" s="132" t="s">
        <v>56</v>
      </c>
      <c r="C94" s="133" t="s">
        <v>324</v>
      </c>
      <c r="D94" s="141" t="s">
        <v>325</v>
      </c>
      <c r="E94" s="165" t="s">
        <v>326</v>
      </c>
      <c r="F94" s="165" t="s">
        <v>327</v>
      </c>
      <c r="G94" s="105" t="s">
        <v>94</v>
      </c>
      <c r="H94" s="105" t="s">
        <v>94</v>
      </c>
      <c r="I94" s="143">
        <f t="shared" si="1"/>
        <v>0</v>
      </c>
      <c r="J94" s="144">
        <f t="shared" si="2"/>
        <v>0</v>
      </c>
      <c r="K94" s="137" t="str">
        <f>IF(J94=100%,"Compliant",IF(AND(1%&lt;J94,J94&lt;100%),"Partial",IF(AND(G94="N/A",H94="N/A"),"Not Applicable","Non-Compliant")))</f>
        <v>Not Applicable</v>
      </c>
      <c r="L94" s="138"/>
      <c r="M94" s="139"/>
      <c r="N94" s="9"/>
      <c r="O94" s="111">
        <f t="shared" si="4"/>
        <v>1</v>
      </c>
      <c r="P94" s="111">
        <f>(IF(G94&lt;&gt;"N/A",2)+IF(H94&lt;&gt;"N/A",2))</f>
        <v>0</v>
      </c>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row>
    <row r="95" ht="12.75" customHeight="1">
      <c r="A95" s="123" t="s">
        <v>328</v>
      </c>
      <c r="B95" s="124"/>
      <c r="C95" s="124"/>
      <c r="D95" s="124"/>
      <c r="E95" s="124"/>
      <c r="F95" s="125"/>
      <c r="G95" s="126">
        <f t="shared" ref="G95:H95" si="44">SUM(G94)</f>
        <v>0</v>
      </c>
      <c r="H95" s="126">
        <f t="shared" si="44"/>
        <v>0</v>
      </c>
      <c r="I95" s="126">
        <f t="shared" si="1"/>
        <v>0</v>
      </c>
      <c r="J95" s="127">
        <f t="shared" si="2"/>
        <v>0</v>
      </c>
      <c r="K95" s="140" t="s">
        <v>19</v>
      </c>
      <c r="L95" s="129"/>
      <c r="M95" s="130"/>
      <c r="N95" s="9"/>
      <c r="O95" s="111">
        <f t="shared" si="4"/>
        <v>1</v>
      </c>
      <c r="P95" s="111">
        <f>(IF(G94&lt;&gt;"N/A",2)+IF(H94&lt;&gt;"N/A",2))</f>
        <v>0</v>
      </c>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row>
    <row r="96" ht="12.75" customHeight="1">
      <c r="A96" s="100">
        <v>77.0</v>
      </c>
      <c r="B96" s="101" t="s">
        <v>56</v>
      </c>
      <c r="C96" s="102" t="s">
        <v>329</v>
      </c>
      <c r="D96" s="160" t="s">
        <v>107</v>
      </c>
      <c r="E96" s="104" t="s">
        <v>330</v>
      </c>
      <c r="F96" s="104" t="s">
        <v>331</v>
      </c>
      <c r="G96" s="105" t="s">
        <v>94</v>
      </c>
      <c r="H96" s="105" t="s">
        <v>94</v>
      </c>
      <c r="I96" s="106">
        <f t="shared" si="1"/>
        <v>0</v>
      </c>
      <c r="J96" s="107">
        <f t="shared" si="2"/>
        <v>0</v>
      </c>
      <c r="K96" s="108" t="str">
        <f>IF(J96=100%,"Compliant",IF(AND(1%&lt;J96,J96&lt;100%),"Partial",IF(AND(G96="N/A",H96="N/A"),"Not Applicable","Non-Compliant")))</f>
        <v>Not Applicable</v>
      </c>
      <c r="L96" s="161"/>
      <c r="M96" s="162"/>
      <c r="N96" s="9"/>
      <c r="O96" s="111">
        <f t="shared" si="4"/>
        <v>1</v>
      </c>
      <c r="P96" s="111">
        <f>(IF(G96&lt;&gt;"N/A",2)+IF(H96&lt;&gt;"N/A",2))</f>
        <v>0</v>
      </c>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row>
    <row r="97" ht="12.75" customHeight="1">
      <c r="A97" s="123" t="s">
        <v>332</v>
      </c>
      <c r="B97" s="124"/>
      <c r="C97" s="124"/>
      <c r="D97" s="124"/>
      <c r="E97" s="124"/>
      <c r="F97" s="125"/>
      <c r="G97" s="126">
        <f t="shared" ref="G97:H97" si="45">SUM(G96)</f>
        <v>0</v>
      </c>
      <c r="H97" s="126">
        <f t="shared" si="45"/>
        <v>0</v>
      </c>
      <c r="I97" s="126">
        <f t="shared" si="1"/>
        <v>0</v>
      </c>
      <c r="J97" s="127">
        <f t="shared" si="2"/>
        <v>0</v>
      </c>
      <c r="K97" s="140" t="s">
        <v>19</v>
      </c>
      <c r="L97" s="129"/>
      <c r="M97" s="130"/>
      <c r="N97" s="9"/>
      <c r="O97" s="111">
        <f t="shared" si="4"/>
        <v>1</v>
      </c>
      <c r="P97" s="111">
        <f>(IF(G96&lt;&gt;"N/A",2)+IF(H96&lt;&gt;"N/A",2))</f>
        <v>0</v>
      </c>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row>
    <row r="98" ht="12.75" customHeight="1">
      <c r="A98" s="131">
        <v>78.0</v>
      </c>
      <c r="B98" s="132" t="s">
        <v>56</v>
      </c>
      <c r="C98" s="133" t="s">
        <v>333</v>
      </c>
      <c r="D98" s="141" t="s">
        <v>334</v>
      </c>
      <c r="E98" s="166" t="s">
        <v>335</v>
      </c>
      <c r="F98" s="165" t="s">
        <v>336</v>
      </c>
      <c r="G98" s="105" t="s">
        <v>94</v>
      </c>
      <c r="H98" s="105" t="s">
        <v>94</v>
      </c>
      <c r="I98" s="143">
        <f t="shared" si="1"/>
        <v>0</v>
      </c>
      <c r="J98" s="144">
        <f t="shared" si="2"/>
        <v>0</v>
      </c>
      <c r="K98" s="137" t="str">
        <f t="shared" ref="K98:K101" si="46">IF(J98=100%,"Compliant",IF(AND(1%&lt;J98,J98&lt;100%),"Partial",IF(AND(G98="N/A",H98="N/A"),"Not Applicable","Non-Compliant")))</f>
        <v>Not Applicable</v>
      </c>
      <c r="L98" s="138"/>
      <c r="M98" s="139"/>
      <c r="N98" s="9"/>
      <c r="O98" s="111">
        <f t="shared" si="4"/>
        <v>1</v>
      </c>
      <c r="P98" s="111">
        <f t="shared" ref="P98:P101" si="47">(IF(G98&lt;&gt;"N/A",2)+IF(H98&lt;&gt;"N/A",2))</f>
        <v>0</v>
      </c>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row>
    <row r="99" ht="12.75" customHeight="1">
      <c r="A99" s="112">
        <v>79.0</v>
      </c>
      <c r="B99" s="113" t="s">
        <v>56</v>
      </c>
      <c r="C99" s="114" t="s">
        <v>333</v>
      </c>
      <c r="D99" s="145" t="s">
        <v>334</v>
      </c>
      <c r="E99" s="167" t="s">
        <v>337</v>
      </c>
      <c r="F99" s="151" t="s">
        <v>338</v>
      </c>
      <c r="G99" s="105" t="s">
        <v>94</v>
      </c>
      <c r="H99" s="105" t="s">
        <v>94</v>
      </c>
      <c r="I99" s="147">
        <f t="shared" si="1"/>
        <v>0</v>
      </c>
      <c r="J99" s="144">
        <f t="shared" si="2"/>
        <v>0</v>
      </c>
      <c r="K99" s="118" t="str">
        <f t="shared" si="46"/>
        <v>Not Applicable</v>
      </c>
      <c r="L99" s="138"/>
      <c r="M99" s="110"/>
      <c r="N99" s="9"/>
      <c r="O99" s="111">
        <f t="shared" si="4"/>
        <v>1</v>
      </c>
      <c r="P99" s="111">
        <f t="shared" si="47"/>
        <v>0</v>
      </c>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row>
    <row r="100" ht="12.75" customHeight="1">
      <c r="A100" s="112">
        <v>80.0</v>
      </c>
      <c r="B100" s="113" t="s">
        <v>56</v>
      </c>
      <c r="C100" s="114" t="s">
        <v>333</v>
      </c>
      <c r="D100" s="145" t="s">
        <v>339</v>
      </c>
      <c r="E100" s="146" t="s">
        <v>340</v>
      </c>
      <c r="F100" s="146" t="s">
        <v>341</v>
      </c>
      <c r="G100" s="105" t="s">
        <v>94</v>
      </c>
      <c r="H100" s="105" t="s">
        <v>94</v>
      </c>
      <c r="I100" s="147">
        <f t="shared" si="1"/>
        <v>0</v>
      </c>
      <c r="J100" s="144">
        <f t="shared" si="2"/>
        <v>0</v>
      </c>
      <c r="K100" s="118" t="str">
        <f t="shared" si="46"/>
        <v>Not Applicable</v>
      </c>
      <c r="L100" s="121"/>
      <c r="M100" s="110"/>
      <c r="N100" s="9"/>
      <c r="O100" s="111">
        <f t="shared" si="4"/>
        <v>1</v>
      </c>
      <c r="P100" s="111">
        <f t="shared" si="47"/>
        <v>0</v>
      </c>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row>
    <row r="101" ht="12.75" customHeight="1">
      <c r="A101" s="112">
        <v>81.0</v>
      </c>
      <c r="B101" s="113" t="s">
        <v>56</v>
      </c>
      <c r="C101" s="114" t="s">
        <v>333</v>
      </c>
      <c r="D101" s="145" t="s">
        <v>339</v>
      </c>
      <c r="E101" s="146" t="s">
        <v>342</v>
      </c>
      <c r="F101" s="146" t="s">
        <v>343</v>
      </c>
      <c r="G101" s="105" t="s">
        <v>94</v>
      </c>
      <c r="H101" s="105" t="s">
        <v>94</v>
      </c>
      <c r="I101" s="147">
        <f t="shared" si="1"/>
        <v>0</v>
      </c>
      <c r="J101" s="144">
        <f t="shared" si="2"/>
        <v>0</v>
      </c>
      <c r="K101" s="118" t="str">
        <f t="shared" si="46"/>
        <v>Not Applicable</v>
      </c>
      <c r="L101" s="121"/>
      <c r="M101" s="110"/>
      <c r="N101" s="9"/>
      <c r="O101" s="111">
        <f t="shared" si="4"/>
        <v>1</v>
      </c>
      <c r="P101" s="111">
        <f t="shared" si="47"/>
        <v>0</v>
      </c>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row>
    <row r="102" ht="12.75" customHeight="1">
      <c r="A102" s="123" t="s">
        <v>344</v>
      </c>
      <c r="B102" s="124"/>
      <c r="C102" s="124"/>
      <c r="D102" s="124"/>
      <c r="E102" s="124"/>
      <c r="F102" s="125"/>
      <c r="G102" s="126">
        <f t="shared" ref="G102:H102" si="48">SUM(G98:G101)</f>
        <v>0</v>
      </c>
      <c r="H102" s="126">
        <f t="shared" si="48"/>
        <v>0</v>
      </c>
      <c r="I102" s="126">
        <f t="shared" si="1"/>
        <v>0</v>
      </c>
      <c r="J102" s="127">
        <f t="shared" si="2"/>
        <v>0</v>
      </c>
      <c r="K102" s="140" t="s">
        <v>19</v>
      </c>
      <c r="L102" s="129"/>
      <c r="M102" s="130"/>
      <c r="N102" s="9"/>
      <c r="O102" s="111">
        <f t="shared" si="4"/>
        <v>1</v>
      </c>
      <c r="P102" s="111">
        <f>(IF(G98&lt;&gt;"N/A",2)+IF(H98&lt;&gt;"N/A",2)+IF(G99&lt;&gt;"N/A",2)+IF(H99&lt;&gt;"N/A",2)+IF(G100&lt;&gt;"N/A",2)+IF(H100&lt;&gt;"N/A",2)+IF(G101&lt;&gt;"N/A",2)+IF(H101&lt;&gt;"N/A",2))</f>
        <v>0</v>
      </c>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row>
    <row r="103" ht="12.75" customHeight="1">
      <c r="A103" s="131">
        <v>82.0</v>
      </c>
      <c r="B103" s="132" t="s">
        <v>67</v>
      </c>
      <c r="C103" s="133" t="s">
        <v>345</v>
      </c>
      <c r="D103" s="149" t="s">
        <v>346</v>
      </c>
      <c r="E103" s="150" t="s">
        <v>347</v>
      </c>
      <c r="F103" s="150" t="s">
        <v>348</v>
      </c>
      <c r="G103" s="105" t="s">
        <v>94</v>
      </c>
      <c r="H103" s="105" t="s">
        <v>94</v>
      </c>
      <c r="I103" s="136">
        <f t="shared" si="1"/>
        <v>0</v>
      </c>
      <c r="J103" s="107">
        <f t="shared" si="2"/>
        <v>0</v>
      </c>
      <c r="K103" s="137" t="str">
        <f t="shared" ref="K103:K105" si="49">IF(J103=100%,"Compliant",IF(AND(1%&lt;J103,J103&lt;100%),"Partial",IF(AND(G103="N/A",H103="N/A"),"Not Applicable","Non-Compliant")))</f>
        <v>Not Applicable</v>
      </c>
      <c r="L103" s="138"/>
      <c r="M103" s="139"/>
      <c r="N103" s="9"/>
      <c r="O103" s="111">
        <f t="shared" si="4"/>
        <v>1</v>
      </c>
      <c r="P103" s="111">
        <f t="shared" ref="P103:P105" si="50">(IF(G103&lt;&gt;"N/A",2)+IF(H103&lt;&gt;"N/A",2))</f>
        <v>0</v>
      </c>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row>
    <row r="104" ht="12.75" customHeight="1">
      <c r="A104" s="112">
        <v>83.0</v>
      </c>
      <c r="B104" s="113" t="s">
        <v>67</v>
      </c>
      <c r="C104" s="114" t="s">
        <v>345</v>
      </c>
      <c r="D104" s="115" t="s">
        <v>349</v>
      </c>
      <c r="E104" s="116" t="s">
        <v>350</v>
      </c>
      <c r="F104" s="116" t="s">
        <v>351</v>
      </c>
      <c r="G104" s="105" t="s">
        <v>94</v>
      </c>
      <c r="H104" s="105" t="s">
        <v>94</v>
      </c>
      <c r="I104" s="117">
        <f t="shared" si="1"/>
        <v>0</v>
      </c>
      <c r="J104" s="107">
        <f t="shared" si="2"/>
        <v>0</v>
      </c>
      <c r="K104" s="118" t="str">
        <f t="shared" si="49"/>
        <v>Not Applicable</v>
      </c>
      <c r="L104" s="138"/>
      <c r="M104" s="110"/>
      <c r="N104" s="9"/>
      <c r="O104" s="111">
        <f t="shared" si="4"/>
        <v>1</v>
      </c>
      <c r="P104" s="111">
        <f t="shared" si="50"/>
        <v>0</v>
      </c>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row>
    <row r="105" ht="12.75" customHeight="1">
      <c r="A105" s="112">
        <v>84.0</v>
      </c>
      <c r="B105" s="113" t="s">
        <v>67</v>
      </c>
      <c r="C105" s="114" t="s">
        <v>345</v>
      </c>
      <c r="D105" s="115" t="s">
        <v>349</v>
      </c>
      <c r="E105" s="116" t="s">
        <v>352</v>
      </c>
      <c r="F105" s="116" t="s">
        <v>353</v>
      </c>
      <c r="G105" s="105" t="s">
        <v>94</v>
      </c>
      <c r="H105" s="105" t="s">
        <v>94</v>
      </c>
      <c r="I105" s="117">
        <f t="shared" si="1"/>
        <v>0</v>
      </c>
      <c r="J105" s="107">
        <f t="shared" si="2"/>
        <v>0</v>
      </c>
      <c r="K105" s="118" t="str">
        <f t="shared" si="49"/>
        <v>Not Applicable</v>
      </c>
      <c r="L105" s="121"/>
      <c r="M105" s="110"/>
      <c r="N105" s="9"/>
      <c r="O105" s="111">
        <f t="shared" si="4"/>
        <v>1</v>
      </c>
      <c r="P105" s="111">
        <f t="shared" si="50"/>
        <v>0</v>
      </c>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row>
    <row r="106" ht="12.75" customHeight="1">
      <c r="A106" s="123" t="s">
        <v>244</v>
      </c>
      <c r="B106" s="124"/>
      <c r="C106" s="124"/>
      <c r="D106" s="124"/>
      <c r="E106" s="124"/>
      <c r="F106" s="125"/>
      <c r="G106" s="126">
        <f t="shared" ref="G106:H106" si="51">SUM(G103:G105)</f>
        <v>0</v>
      </c>
      <c r="H106" s="126">
        <f t="shared" si="51"/>
        <v>0</v>
      </c>
      <c r="I106" s="126">
        <f t="shared" si="1"/>
        <v>0</v>
      </c>
      <c r="J106" s="127">
        <f t="shared" si="2"/>
        <v>0</v>
      </c>
      <c r="K106" s="140" t="s">
        <v>19</v>
      </c>
      <c r="L106" s="129"/>
      <c r="M106" s="130"/>
      <c r="N106" s="9"/>
      <c r="O106" s="111">
        <f t="shared" si="4"/>
        <v>1</v>
      </c>
      <c r="P106" s="111">
        <f>(IF(G103&lt;&gt;"N/A",2)+IF(H103&lt;&gt;"N/A",2)+IF(G104&lt;&gt;"N/A",2)+IF(H104&lt;&gt;"N/A",2)+IF(G105&lt;&gt;"N/A",2)+IF(H105&lt;&gt;"N/A",2))</f>
        <v>0</v>
      </c>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row>
    <row r="107" ht="12.75" customHeight="1">
      <c r="A107" s="100">
        <v>85.0</v>
      </c>
      <c r="B107" s="101" t="s">
        <v>67</v>
      </c>
      <c r="C107" s="102" t="s">
        <v>354</v>
      </c>
      <c r="D107" s="168" t="s">
        <v>355</v>
      </c>
      <c r="E107" s="104" t="s">
        <v>356</v>
      </c>
      <c r="F107" s="104" t="s">
        <v>357</v>
      </c>
      <c r="G107" s="105" t="s">
        <v>94</v>
      </c>
      <c r="H107" s="105" t="s">
        <v>94</v>
      </c>
      <c r="I107" s="106">
        <f t="shared" si="1"/>
        <v>0</v>
      </c>
      <c r="J107" s="107">
        <f t="shared" si="2"/>
        <v>0</v>
      </c>
      <c r="K107" s="108" t="str">
        <f>IF(J107=100%,"Compliant",IF(AND(1%&lt;J107,J107&lt;100%),"Partial",IF(AND(G107="N/A",H107="N/A"),"Not Applicable","Non-Compliant")))</f>
        <v>Not Applicable</v>
      </c>
      <c r="L107" s="161"/>
      <c r="M107" s="162"/>
      <c r="N107" s="9"/>
      <c r="O107" s="111">
        <f t="shared" si="4"/>
        <v>1</v>
      </c>
      <c r="P107" s="111">
        <f>(IF(G107&lt;&gt;"N/A",2)+IF(H107&lt;&gt;"N/A",2))</f>
        <v>0</v>
      </c>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row>
    <row r="108" ht="12.75" customHeight="1">
      <c r="A108" s="123" t="s">
        <v>358</v>
      </c>
      <c r="B108" s="124"/>
      <c r="C108" s="124"/>
      <c r="D108" s="124"/>
      <c r="E108" s="124"/>
      <c r="F108" s="125"/>
      <c r="G108" s="126">
        <f t="shared" ref="G108:H108" si="52">SUM(G107)</f>
        <v>0</v>
      </c>
      <c r="H108" s="126">
        <f t="shared" si="52"/>
        <v>0</v>
      </c>
      <c r="I108" s="126">
        <f t="shared" si="1"/>
        <v>0</v>
      </c>
      <c r="J108" s="127">
        <f t="shared" si="2"/>
        <v>0</v>
      </c>
      <c r="K108" s="140" t="s">
        <v>19</v>
      </c>
      <c r="L108" s="129"/>
      <c r="M108" s="130"/>
      <c r="N108" s="9"/>
      <c r="O108" s="111">
        <f t="shared" si="4"/>
        <v>1</v>
      </c>
      <c r="P108" s="111">
        <f>(IF(G107&lt;&gt;"N/A",2)+IF(H107&lt;&gt;"N/A",2))</f>
        <v>0</v>
      </c>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row>
    <row r="109" ht="12.75" customHeight="1">
      <c r="A109" s="131">
        <v>86.0</v>
      </c>
      <c r="B109" s="132" t="s">
        <v>359</v>
      </c>
      <c r="C109" s="133" t="s">
        <v>360</v>
      </c>
      <c r="D109" s="134" t="s">
        <v>107</v>
      </c>
      <c r="E109" s="150" t="s">
        <v>361</v>
      </c>
      <c r="F109" s="150" t="s">
        <v>362</v>
      </c>
      <c r="G109" s="105" t="s">
        <v>94</v>
      </c>
      <c r="H109" s="105" t="s">
        <v>94</v>
      </c>
      <c r="I109" s="136">
        <f t="shared" si="1"/>
        <v>0</v>
      </c>
      <c r="J109" s="107">
        <f t="shared" si="2"/>
        <v>0</v>
      </c>
      <c r="K109" s="137" t="str">
        <f t="shared" ref="K109:K110" si="53">IF(J109=100%,"Compliant",IF(AND(1%&lt;J109,J109&lt;100%),"Partial",IF(AND(G109="N/A",H109="N/A"),"Not Applicable","Non-Compliant")))</f>
        <v>Not Applicable</v>
      </c>
      <c r="L109" s="138"/>
      <c r="M109" s="139"/>
      <c r="N109" s="9"/>
      <c r="O109" s="111">
        <f t="shared" si="4"/>
        <v>1</v>
      </c>
      <c r="P109" s="111">
        <f t="shared" ref="P109:P110" si="54">(IF(G109&lt;&gt;"N/A",2)+IF(H109&lt;&gt;"N/A",2))</f>
        <v>0</v>
      </c>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row>
    <row r="110" ht="12.75" customHeight="1">
      <c r="A110" s="112">
        <v>87.0</v>
      </c>
      <c r="B110" s="113" t="s">
        <v>359</v>
      </c>
      <c r="C110" s="153" t="s">
        <v>360</v>
      </c>
      <c r="D110" s="159" t="s">
        <v>107</v>
      </c>
      <c r="E110" s="116" t="s">
        <v>363</v>
      </c>
      <c r="F110" s="116" t="s">
        <v>364</v>
      </c>
      <c r="G110" s="105" t="s">
        <v>94</v>
      </c>
      <c r="H110" s="105" t="s">
        <v>94</v>
      </c>
      <c r="I110" s="117">
        <f t="shared" si="1"/>
        <v>0</v>
      </c>
      <c r="J110" s="107">
        <f t="shared" si="2"/>
        <v>0</v>
      </c>
      <c r="K110" s="118" t="str">
        <f t="shared" si="53"/>
        <v>Not Applicable</v>
      </c>
      <c r="L110" s="121"/>
      <c r="M110" s="110"/>
      <c r="N110" s="9"/>
      <c r="O110" s="111">
        <f t="shared" si="4"/>
        <v>1</v>
      </c>
      <c r="P110" s="111">
        <f t="shared" si="54"/>
        <v>0</v>
      </c>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row>
    <row r="111" ht="12.75" customHeight="1">
      <c r="A111" s="123" t="s">
        <v>365</v>
      </c>
      <c r="B111" s="124"/>
      <c r="C111" s="124"/>
      <c r="D111" s="124"/>
      <c r="E111" s="124"/>
      <c r="F111" s="125"/>
      <c r="G111" s="126">
        <f t="shared" ref="G111:H111" si="55">SUM(G109:G110)</f>
        <v>0</v>
      </c>
      <c r="H111" s="126">
        <f t="shared" si="55"/>
        <v>0</v>
      </c>
      <c r="I111" s="126">
        <f t="shared" si="1"/>
        <v>0</v>
      </c>
      <c r="J111" s="169">
        <f t="shared" si="2"/>
        <v>0</v>
      </c>
      <c r="K111" s="140" t="s">
        <v>19</v>
      </c>
      <c r="L111" s="129"/>
      <c r="M111" s="130"/>
      <c r="N111" s="9"/>
      <c r="O111" s="111">
        <f t="shared" si="4"/>
        <v>1</v>
      </c>
      <c r="P111" s="111">
        <f>(IF(G109&lt;&gt;"N/A",2)+IF(H109&lt;&gt;"N/A",2)+IF(G110&lt;&gt;"N/A",2)+IF(H110&lt;&gt;"N/A",2))</f>
        <v>0</v>
      </c>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row>
    <row r="112" ht="58.5" customHeight="1">
      <c r="A112" s="131">
        <v>89.0</v>
      </c>
      <c r="B112" s="132" t="s">
        <v>359</v>
      </c>
      <c r="C112" s="133" t="s">
        <v>366</v>
      </c>
      <c r="D112" s="149" t="s">
        <v>367</v>
      </c>
      <c r="E112" s="150" t="s">
        <v>368</v>
      </c>
      <c r="F112" s="150" t="s">
        <v>369</v>
      </c>
      <c r="G112" s="105" t="s">
        <v>94</v>
      </c>
      <c r="H112" s="105" t="s">
        <v>94</v>
      </c>
      <c r="I112" s="136">
        <f t="shared" si="1"/>
        <v>0</v>
      </c>
      <c r="J112" s="107">
        <f t="shared" si="2"/>
        <v>0</v>
      </c>
      <c r="K112" s="137" t="str">
        <f t="shared" ref="K112:K114" si="56">IF(J112=100%,"Compliant",IF(AND(1%&lt;J112,J112&lt;100%),"Partial",IF(AND(G112="N/A",H112="N/A"),"Not Applicable","Non-Compliant")))</f>
        <v>Not Applicable</v>
      </c>
      <c r="L112" s="138"/>
      <c r="M112" s="139"/>
      <c r="N112" s="9"/>
      <c r="O112" s="111">
        <f t="shared" si="4"/>
        <v>1</v>
      </c>
      <c r="P112" s="111">
        <f t="shared" ref="P112:P114" si="57">(IF(G112&lt;&gt;"N/A",2)+IF(H112&lt;&gt;"N/A",2))</f>
        <v>0</v>
      </c>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row>
    <row r="113" ht="12.75" customHeight="1">
      <c r="A113" s="112">
        <v>90.0</v>
      </c>
      <c r="B113" s="113" t="s">
        <v>359</v>
      </c>
      <c r="C113" s="114" t="s">
        <v>366</v>
      </c>
      <c r="D113" s="115" t="s">
        <v>370</v>
      </c>
      <c r="E113" s="116" t="s">
        <v>371</v>
      </c>
      <c r="F113" s="116" t="s">
        <v>372</v>
      </c>
      <c r="G113" s="105" t="s">
        <v>94</v>
      </c>
      <c r="H113" s="105" t="s">
        <v>94</v>
      </c>
      <c r="I113" s="117">
        <f t="shared" si="1"/>
        <v>0</v>
      </c>
      <c r="J113" s="107">
        <f t="shared" si="2"/>
        <v>0</v>
      </c>
      <c r="K113" s="118" t="str">
        <f t="shared" si="56"/>
        <v>Not Applicable</v>
      </c>
      <c r="L113" s="138"/>
      <c r="M113" s="110"/>
      <c r="N113" s="9"/>
      <c r="O113" s="111">
        <f t="shared" si="4"/>
        <v>1</v>
      </c>
      <c r="P113" s="111">
        <f t="shared" si="57"/>
        <v>0</v>
      </c>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row>
    <row r="114" ht="12.75" customHeight="1">
      <c r="A114" s="112">
        <v>91.0</v>
      </c>
      <c r="B114" s="113" t="s">
        <v>359</v>
      </c>
      <c r="C114" s="114" t="s">
        <v>366</v>
      </c>
      <c r="D114" s="115" t="s">
        <v>373</v>
      </c>
      <c r="E114" s="116" t="s">
        <v>374</v>
      </c>
      <c r="F114" s="116" t="s">
        <v>375</v>
      </c>
      <c r="G114" s="105" t="s">
        <v>94</v>
      </c>
      <c r="H114" s="105" t="s">
        <v>94</v>
      </c>
      <c r="I114" s="117">
        <f t="shared" si="1"/>
        <v>0</v>
      </c>
      <c r="J114" s="107">
        <f t="shared" si="2"/>
        <v>0</v>
      </c>
      <c r="K114" s="118" t="str">
        <f t="shared" si="56"/>
        <v>Not Applicable</v>
      </c>
      <c r="L114" s="121"/>
      <c r="M114" s="110"/>
      <c r="N114" s="9"/>
      <c r="O114" s="111">
        <f t="shared" si="4"/>
        <v>1</v>
      </c>
      <c r="P114" s="111">
        <f t="shared" si="57"/>
        <v>0</v>
      </c>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row>
    <row r="115" ht="12.75" customHeight="1">
      <c r="A115" s="123" t="s">
        <v>376</v>
      </c>
      <c r="B115" s="124"/>
      <c r="C115" s="124"/>
      <c r="D115" s="124"/>
      <c r="E115" s="124"/>
      <c r="F115" s="125"/>
      <c r="G115" s="126">
        <f t="shared" ref="G115:H115" si="58">SUM(G112:G114)</f>
        <v>0</v>
      </c>
      <c r="H115" s="126">
        <f t="shared" si="58"/>
        <v>0</v>
      </c>
      <c r="I115" s="126">
        <f t="shared" si="1"/>
        <v>0</v>
      </c>
      <c r="J115" s="170">
        <f t="shared" si="2"/>
        <v>0</v>
      </c>
      <c r="K115" s="140" t="s">
        <v>19</v>
      </c>
      <c r="L115" s="129"/>
      <c r="M115" s="130"/>
      <c r="N115" s="9"/>
      <c r="O115" s="111">
        <f t="shared" si="4"/>
        <v>1</v>
      </c>
      <c r="P115" s="111">
        <f>(IF(G112&lt;&gt;"N/A",2)+IF(H112&lt;&gt;"N/A",2)+IF(G113&lt;&gt;"N/A",2)+IF(H113&lt;&gt;"N/A",2)+IF(G114&lt;&gt;"N/A",2)+IF(H114&lt;&gt;"N/A",2))</f>
        <v>0</v>
      </c>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row>
    <row r="116" ht="12.75" customHeight="1">
      <c r="D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row>
    <row r="117" ht="12.75" customHeight="1">
      <c r="D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row>
    <row r="118" ht="12.75" customHeight="1">
      <c r="D118" s="171" t="s">
        <v>377</v>
      </c>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row>
    <row r="119" ht="12.75" customHeight="1">
      <c r="D119" s="172" t="s">
        <v>378</v>
      </c>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row>
    <row r="120" ht="12.75" customHeight="1">
      <c r="D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row>
    <row r="121" ht="12.75" customHeight="1">
      <c r="D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row>
    <row r="122" ht="12.75" customHeight="1">
      <c r="D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row>
    <row r="123" ht="12.75" customHeight="1">
      <c r="D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row>
    <row r="124" ht="12.75" customHeight="1">
      <c r="D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row>
    <row r="125" ht="12.75" customHeight="1">
      <c r="D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row>
    <row r="126" ht="12.75" customHeight="1">
      <c r="D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row>
    <row r="127" ht="12.75" customHeight="1">
      <c r="D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row>
    <row r="128" ht="12.75" customHeight="1">
      <c r="D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row>
    <row r="129" ht="12.75" customHeight="1">
      <c r="D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row>
    <row r="130" ht="12.75" customHeight="1">
      <c r="D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row>
    <row r="131" ht="12.75" customHeight="1">
      <c r="D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row>
    <row r="132" ht="12.75" customHeight="1">
      <c r="D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row>
    <row r="133" ht="12.75" customHeight="1">
      <c r="D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row>
    <row r="134" ht="12.75" customHeight="1">
      <c r="D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row>
    <row r="135" ht="12.75" customHeight="1">
      <c r="D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row>
    <row r="136" ht="12.75" customHeight="1">
      <c r="D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row>
    <row r="137" ht="12.75" customHeight="1">
      <c r="D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row>
    <row r="138" ht="12.75" customHeight="1">
      <c r="D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row>
    <row r="139" ht="12.75" customHeight="1">
      <c r="D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row>
    <row r="140" ht="12.75" customHeight="1">
      <c r="D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row>
    <row r="141" ht="12.75" customHeight="1">
      <c r="D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row>
    <row r="142" ht="12.75" customHeight="1">
      <c r="D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row>
    <row r="143" ht="12.75" customHeight="1">
      <c r="D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row>
    <row r="144" ht="12.75" customHeight="1">
      <c r="D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row>
    <row r="145" ht="12.75" customHeight="1">
      <c r="D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row>
    <row r="146" ht="12.75" customHeight="1">
      <c r="D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row>
    <row r="147" ht="12.75" customHeight="1">
      <c r="D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row>
    <row r="148" ht="12.75" customHeight="1">
      <c r="D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row>
    <row r="149" ht="12.75" customHeight="1">
      <c r="D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row>
    <row r="150" ht="12.75" customHeight="1">
      <c r="D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row>
    <row r="151" ht="12.75" customHeight="1">
      <c r="D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row>
    <row r="152" ht="12.75" customHeight="1">
      <c r="D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row>
    <row r="153" ht="12.75" customHeight="1">
      <c r="D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row>
    <row r="154" ht="12.75" customHeight="1">
      <c r="D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row>
    <row r="155" ht="12.75" customHeight="1">
      <c r="D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row>
    <row r="156" ht="12.75" customHeight="1">
      <c r="D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row>
    <row r="157" ht="12.75" customHeight="1">
      <c r="D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row>
    <row r="158" ht="12.75" customHeight="1">
      <c r="D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row>
    <row r="159" ht="12.75" customHeight="1">
      <c r="D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row>
    <row r="160" ht="12.75" customHeight="1">
      <c r="D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row>
    <row r="161" ht="12.75" customHeight="1">
      <c r="D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row>
    <row r="162" ht="12.75" customHeight="1">
      <c r="D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row>
    <row r="163" ht="12.75" customHeight="1">
      <c r="D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row>
    <row r="164" ht="12.75" customHeight="1">
      <c r="D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row>
    <row r="165" ht="12.75" customHeight="1">
      <c r="D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row>
    <row r="166" ht="12.75" customHeight="1">
      <c r="D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row>
    <row r="167" ht="12.75" customHeight="1">
      <c r="D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row>
    <row r="168" ht="12.75" customHeight="1">
      <c r="D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row>
    <row r="169" ht="12.75" customHeight="1">
      <c r="D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row>
    <row r="170" ht="12.75" customHeight="1">
      <c r="D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row>
    <row r="171" ht="12.75" customHeight="1">
      <c r="D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row>
    <row r="172" ht="12.75" customHeight="1">
      <c r="D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row>
    <row r="173" ht="12.75" customHeight="1">
      <c r="D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row>
    <row r="174" ht="12.75" customHeight="1">
      <c r="D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row>
    <row r="175" ht="12.75" customHeight="1">
      <c r="D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row>
    <row r="176" ht="12.75" customHeight="1">
      <c r="D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row>
    <row r="177" ht="12.75" customHeight="1">
      <c r="D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row>
    <row r="178" ht="12.75" customHeight="1">
      <c r="D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row>
    <row r="179" ht="12.75" customHeight="1">
      <c r="D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row>
    <row r="180" ht="12.75" customHeight="1">
      <c r="D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row>
    <row r="181" ht="12.75" customHeight="1">
      <c r="D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row>
    <row r="182" ht="12.75" customHeight="1">
      <c r="D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row>
    <row r="183" ht="12.75" customHeight="1">
      <c r="D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row>
    <row r="184" ht="12.75" customHeight="1">
      <c r="D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row>
    <row r="185" ht="12.75" customHeight="1">
      <c r="D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row>
    <row r="186" ht="12.75" customHeight="1">
      <c r="D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row>
    <row r="187" ht="12.75" customHeight="1">
      <c r="D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row>
    <row r="188" ht="12.75" customHeight="1">
      <c r="D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row>
    <row r="189" ht="12.75" customHeight="1">
      <c r="D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row>
    <row r="190" ht="12.75" customHeight="1">
      <c r="D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row>
    <row r="191" ht="12.75" customHeight="1">
      <c r="D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row>
    <row r="192" ht="12.75" customHeight="1">
      <c r="D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row>
    <row r="193" ht="12.75" customHeight="1">
      <c r="D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row>
    <row r="194" ht="12.75" customHeight="1">
      <c r="D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row>
    <row r="195" ht="12.75" customHeight="1">
      <c r="D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row>
    <row r="196" ht="12.75" customHeight="1">
      <c r="D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row>
    <row r="197" ht="12.75" customHeight="1">
      <c r="D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row>
    <row r="198" ht="12.75" customHeight="1">
      <c r="D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row>
    <row r="199" ht="12.75" customHeight="1">
      <c r="D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row>
    <row r="200" ht="12.75" customHeight="1">
      <c r="D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row>
    <row r="201" ht="12.75" customHeight="1">
      <c r="D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row>
    <row r="202" ht="12.75" customHeight="1">
      <c r="D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row>
    <row r="203" ht="12.75" customHeight="1">
      <c r="D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row>
    <row r="204" ht="12.75" customHeight="1">
      <c r="D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row>
    <row r="205" ht="12.75" customHeight="1">
      <c r="D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row>
    <row r="206" ht="12.75" customHeight="1">
      <c r="D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row>
    <row r="207" ht="12.75" customHeight="1">
      <c r="D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row>
    <row r="208" ht="12.75" customHeight="1">
      <c r="D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row>
    <row r="209" ht="12.75" customHeight="1">
      <c r="D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row>
    <row r="210" ht="12.75" customHeight="1">
      <c r="D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row>
    <row r="211" ht="12.75" customHeight="1">
      <c r="D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row>
    <row r="212" ht="12.75" customHeight="1">
      <c r="D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row>
    <row r="213" ht="12.75" customHeight="1">
      <c r="D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row>
    <row r="214" ht="12.75" customHeight="1">
      <c r="D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row>
    <row r="215" ht="12.75" customHeight="1">
      <c r="D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row>
    <row r="216" ht="12.75" customHeight="1">
      <c r="D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row>
    <row r="217" ht="12.75" customHeight="1">
      <c r="D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row>
    <row r="218" ht="12.75" customHeight="1">
      <c r="D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row>
    <row r="219" ht="12.75" customHeight="1">
      <c r="D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row>
    <row r="220" ht="12.75" customHeight="1">
      <c r="D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row>
    <row r="221" ht="12.75" customHeight="1">
      <c r="D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row>
    <row r="222" ht="12.75" customHeight="1">
      <c r="D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row>
    <row r="223" ht="12.75" customHeight="1">
      <c r="D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row>
    <row r="224" ht="12.75" customHeight="1">
      <c r="D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row>
    <row r="225" ht="12.75" customHeight="1">
      <c r="D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row>
    <row r="226" ht="12.75" customHeight="1">
      <c r="D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row>
    <row r="227" ht="12.75" customHeight="1">
      <c r="D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row>
    <row r="228" ht="12.75" customHeight="1">
      <c r="D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row>
    <row r="229" ht="12.75" customHeight="1">
      <c r="D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row>
    <row r="230" ht="12.75" customHeight="1">
      <c r="D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row>
    <row r="231" ht="12.75" customHeight="1">
      <c r="D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row>
    <row r="232" ht="12.75" customHeight="1">
      <c r="D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row>
    <row r="233" ht="12.75" customHeight="1">
      <c r="D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row>
    <row r="234" ht="12.75" customHeight="1">
      <c r="D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row>
    <row r="235" ht="12.75" customHeight="1">
      <c r="D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row>
    <row r="236" ht="12.75" customHeight="1">
      <c r="D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row>
    <row r="237" ht="12.75" customHeight="1">
      <c r="D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row>
    <row r="238" ht="12.75" customHeight="1">
      <c r="D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row>
    <row r="239" ht="12.75" customHeight="1">
      <c r="D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row>
    <row r="240" ht="12.75" customHeight="1">
      <c r="D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row>
    <row r="241" ht="12.75" customHeight="1">
      <c r="D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row>
    <row r="242" ht="12.75" customHeight="1">
      <c r="D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row>
    <row r="243" ht="12.75" customHeight="1">
      <c r="D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row>
    <row r="244" ht="12.75" customHeight="1">
      <c r="D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row>
    <row r="245" ht="12.75" customHeight="1">
      <c r="D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row>
    <row r="246" ht="12.75" customHeight="1">
      <c r="D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row>
    <row r="247" ht="12.75" customHeight="1">
      <c r="D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row>
    <row r="248" ht="12.75" customHeight="1">
      <c r="D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row>
    <row r="249" ht="12.75" customHeight="1">
      <c r="D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row>
    <row r="250" ht="12.75" customHeight="1">
      <c r="D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row>
    <row r="251" ht="12.75" customHeight="1">
      <c r="D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row>
    <row r="252" ht="12.75" customHeight="1">
      <c r="D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row>
    <row r="253" ht="12.75" customHeight="1">
      <c r="D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row>
    <row r="254" ht="12.75" customHeight="1">
      <c r="D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row>
    <row r="255" ht="12.75" customHeight="1">
      <c r="D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row>
    <row r="256" ht="12.75" customHeight="1">
      <c r="D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row>
    <row r="257" ht="12.75" customHeight="1">
      <c r="D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row>
    <row r="258" ht="12.75" customHeight="1">
      <c r="D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row>
    <row r="259" ht="12.75" customHeight="1">
      <c r="D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row>
    <row r="260" ht="12.75" customHeight="1">
      <c r="D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row>
    <row r="261" ht="12.75" customHeight="1">
      <c r="D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row>
    <row r="262" ht="12.75" customHeight="1">
      <c r="D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row>
    <row r="263" ht="12.75" customHeight="1">
      <c r="D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row>
    <row r="264" ht="12.75" customHeight="1">
      <c r="D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row>
    <row r="265" ht="12.75" customHeight="1">
      <c r="D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row>
    <row r="266" ht="12.75" customHeight="1">
      <c r="D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row>
    <row r="267" ht="12.75" customHeight="1">
      <c r="D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row>
    <row r="268" ht="12.75" customHeight="1">
      <c r="D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row>
    <row r="269" ht="12.75" customHeight="1">
      <c r="D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row>
    <row r="270" ht="12.75" customHeight="1">
      <c r="D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row>
    <row r="271" ht="12.75" customHeight="1">
      <c r="D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row>
    <row r="272" ht="12.75" customHeight="1">
      <c r="D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row>
    <row r="273" ht="12.75" customHeight="1">
      <c r="D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row>
    <row r="274" ht="12.75" customHeight="1">
      <c r="D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row>
    <row r="275" ht="12.75" customHeight="1">
      <c r="D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row>
    <row r="276" ht="12.75" customHeight="1">
      <c r="D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row>
    <row r="277" ht="12.75" customHeight="1">
      <c r="D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row>
    <row r="278" ht="12.75" customHeight="1">
      <c r="D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row>
    <row r="279" ht="12.75" customHeight="1">
      <c r="D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row>
    <row r="280" ht="12.75" customHeight="1">
      <c r="D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row>
    <row r="281" ht="12.75" customHeight="1">
      <c r="D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row>
    <row r="282" ht="12.75" customHeight="1">
      <c r="D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row>
    <row r="283" ht="12.75" customHeight="1">
      <c r="D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row>
    <row r="284" ht="12.75" customHeight="1">
      <c r="D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row>
    <row r="285" ht="12.75" customHeight="1">
      <c r="D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row>
    <row r="286" ht="12.75" customHeight="1">
      <c r="D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row>
    <row r="287" ht="12.75" customHeight="1">
      <c r="D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row>
    <row r="288" ht="12.75" customHeight="1">
      <c r="D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row>
    <row r="289" ht="12.75" customHeight="1">
      <c r="D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row>
    <row r="290" ht="12.75" customHeight="1">
      <c r="D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row>
    <row r="291" ht="12.75" customHeight="1">
      <c r="D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row>
    <row r="292" ht="12.75" customHeight="1">
      <c r="D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row>
    <row r="293" ht="12.75" customHeight="1">
      <c r="D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row>
    <row r="294" ht="12.75" customHeight="1">
      <c r="D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row>
    <row r="295" ht="12.75" customHeight="1">
      <c r="D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row>
    <row r="296" ht="12.75" customHeight="1">
      <c r="D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row>
    <row r="297" ht="12.75" customHeight="1">
      <c r="D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row>
    <row r="298" ht="12.75" customHeight="1">
      <c r="D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row>
    <row r="299" ht="12.75" customHeight="1">
      <c r="D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row>
    <row r="300" ht="12.75" customHeight="1">
      <c r="D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row>
    <row r="301" ht="12.75" customHeight="1">
      <c r="D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row>
    <row r="302" ht="12.75" customHeight="1">
      <c r="D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row>
    <row r="303" ht="12.75" customHeight="1">
      <c r="D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row>
    <row r="304" ht="12.75" customHeight="1">
      <c r="D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row>
    <row r="305" ht="12.75" customHeight="1">
      <c r="D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row>
    <row r="306" ht="12.75" customHeight="1">
      <c r="D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row>
    <row r="307" ht="12.75" customHeight="1">
      <c r="D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row>
    <row r="308" ht="12.75" customHeight="1">
      <c r="D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row>
    <row r="309" ht="12.75" customHeight="1">
      <c r="D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row>
    <row r="310" ht="12.75" customHeight="1">
      <c r="D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row>
    <row r="311" ht="12.75" customHeight="1">
      <c r="D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row>
    <row r="312" ht="12.75" customHeight="1">
      <c r="D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row>
    <row r="313" ht="12.75" customHeight="1">
      <c r="D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row>
    <row r="314" ht="12.75" customHeight="1">
      <c r="D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row>
    <row r="315" ht="12.75" customHeight="1">
      <c r="D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row>
    <row r="316" ht="12.75" customHeight="1">
      <c r="D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row>
    <row r="317" ht="12.75" customHeight="1">
      <c r="D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row>
    <row r="318" ht="12.75" customHeight="1">
      <c r="D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row>
    <row r="319" ht="12.75" customHeight="1">
      <c r="D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row>
    <row r="320" ht="12.75" customHeight="1">
      <c r="D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row>
    <row r="321" ht="12.75" customHeight="1">
      <c r="D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row>
    <row r="322" ht="12.75" customHeight="1">
      <c r="D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row>
    <row r="323" ht="12.75" customHeight="1">
      <c r="D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row>
    <row r="324" ht="12.75" customHeight="1">
      <c r="D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row>
    <row r="325" ht="12.75" customHeight="1">
      <c r="D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row>
    <row r="326" ht="12.75" customHeight="1">
      <c r="D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row>
    <row r="327" ht="12.75" customHeight="1">
      <c r="D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row>
    <row r="328" ht="12.75" customHeight="1">
      <c r="D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row>
    <row r="329" ht="12.75" customHeight="1">
      <c r="D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row>
    <row r="330" ht="12.75" customHeight="1">
      <c r="D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row>
    <row r="331" ht="12.75" customHeight="1">
      <c r="D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row>
    <row r="332" ht="12.75" customHeight="1">
      <c r="D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row>
    <row r="333" ht="12.75" customHeight="1">
      <c r="D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row>
    <row r="334" ht="12.75" customHeight="1">
      <c r="D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row>
    <row r="335" ht="12.75" customHeight="1">
      <c r="D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row>
    <row r="336" ht="12.75" customHeight="1">
      <c r="D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row>
    <row r="337" ht="12.75" customHeight="1">
      <c r="D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row>
    <row r="338" ht="12.75" customHeight="1">
      <c r="D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row>
    <row r="339" ht="12.75" customHeight="1">
      <c r="D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row>
    <row r="340" ht="12.75" customHeight="1">
      <c r="D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row>
    <row r="341" ht="12.75" customHeight="1">
      <c r="D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row>
    <row r="342" ht="12.75" customHeight="1">
      <c r="D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row>
    <row r="343" ht="12.75" customHeight="1">
      <c r="D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row>
    <row r="344" ht="12.75" customHeight="1">
      <c r="D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row>
    <row r="345" ht="12.75" customHeight="1">
      <c r="D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row>
    <row r="346" ht="12.75" customHeight="1">
      <c r="D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row>
    <row r="347" ht="12.75" customHeight="1">
      <c r="D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row>
    <row r="348" ht="12.75" customHeight="1">
      <c r="D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row>
    <row r="349" ht="12.75" customHeight="1">
      <c r="D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row>
    <row r="350" ht="12.75" customHeight="1">
      <c r="D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row>
    <row r="351" ht="12.75" customHeight="1">
      <c r="D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row>
    <row r="352" ht="12.75" customHeight="1">
      <c r="D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row>
    <row r="353" ht="12.75" customHeight="1">
      <c r="D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row>
    <row r="354" ht="12.75" customHeight="1">
      <c r="D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row>
    <row r="355" ht="12.75" customHeight="1">
      <c r="D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row>
    <row r="356" ht="12.75" customHeight="1">
      <c r="D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row>
    <row r="357" ht="12.75" customHeight="1">
      <c r="D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row>
    <row r="358" ht="12.75" customHeight="1">
      <c r="D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row>
    <row r="359" ht="12.75" customHeight="1">
      <c r="D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row>
    <row r="360" ht="12.75" customHeight="1">
      <c r="D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row>
    <row r="361" ht="12.75" customHeight="1">
      <c r="D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row>
    <row r="362" ht="12.75" customHeight="1">
      <c r="D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row>
    <row r="363" ht="12.75" customHeight="1">
      <c r="D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row>
    <row r="364" ht="12.75" customHeight="1">
      <c r="D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row>
    <row r="365" ht="12.75" customHeight="1">
      <c r="D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row>
    <row r="366" ht="12.75" customHeight="1">
      <c r="D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row>
    <row r="367" ht="12.75" customHeight="1">
      <c r="D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row>
    <row r="368" ht="12.75" customHeight="1">
      <c r="D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row>
    <row r="369" ht="12.75" customHeight="1">
      <c r="D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row>
    <row r="370" ht="12.75" customHeight="1">
      <c r="D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row>
    <row r="371" ht="12.75" customHeight="1">
      <c r="D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row>
    <row r="372" ht="12.75" customHeight="1">
      <c r="D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row>
    <row r="373" ht="12.75" customHeight="1">
      <c r="D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row>
    <row r="374" ht="12.75" customHeight="1">
      <c r="D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row>
    <row r="375" ht="12.75" customHeight="1">
      <c r="D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row>
    <row r="376" ht="12.75" customHeight="1">
      <c r="D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row>
    <row r="377" ht="12.75" customHeight="1">
      <c r="D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row>
    <row r="378" ht="12.75" customHeight="1">
      <c r="D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row>
    <row r="379" ht="12.75" customHeight="1">
      <c r="D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row>
    <row r="380" ht="12.75" customHeight="1">
      <c r="D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row>
    <row r="381" ht="12.75" customHeight="1">
      <c r="D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row>
    <row r="382" ht="12.75" customHeight="1">
      <c r="D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row>
    <row r="383" ht="12.75" customHeight="1">
      <c r="D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row>
    <row r="384" ht="12.75" customHeight="1">
      <c r="D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row>
    <row r="385" ht="12.75" customHeight="1">
      <c r="D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row>
    <row r="386" ht="12.75" customHeight="1">
      <c r="D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row>
    <row r="387" ht="12.75" customHeight="1">
      <c r="D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row>
    <row r="388" ht="12.75" customHeight="1">
      <c r="D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row>
    <row r="389" ht="12.75" customHeight="1">
      <c r="D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row>
    <row r="390" ht="12.75" customHeight="1">
      <c r="D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row>
    <row r="391" ht="12.75" customHeight="1">
      <c r="D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row>
    <row r="392" ht="12.75" customHeight="1">
      <c r="D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row>
    <row r="393" ht="12.75" customHeight="1">
      <c r="D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row>
    <row r="394" ht="12.75" customHeight="1">
      <c r="D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row>
    <row r="395" ht="12.75" customHeight="1">
      <c r="D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row>
    <row r="396" ht="12.75" customHeight="1">
      <c r="D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row>
    <row r="397" ht="12.75" customHeight="1">
      <c r="D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row>
    <row r="398" ht="12.75" customHeight="1">
      <c r="D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row>
    <row r="399" ht="12.75" customHeight="1">
      <c r="D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row>
    <row r="400" ht="12.75" customHeight="1">
      <c r="D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row>
    <row r="401" ht="12.75" customHeight="1">
      <c r="D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row>
    <row r="402" ht="12.75" customHeight="1">
      <c r="D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row>
    <row r="403" ht="12.75" customHeight="1">
      <c r="D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row>
    <row r="404" ht="12.75" customHeight="1">
      <c r="D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row>
    <row r="405" ht="12.75" customHeight="1">
      <c r="D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row>
    <row r="406" ht="12.75" customHeight="1">
      <c r="D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row>
    <row r="407" ht="12.75" customHeight="1">
      <c r="D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row>
    <row r="408" ht="12.75" customHeight="1">
      <c r="D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row>
    <row r="409" ht="12.75" customHeight="1">
      <c r="D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row>
    <row r="410" ht="12.75" customHeight="1">
      <c r="D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row>
    <row r="411" ht="12.75" customHeight="1">
      <c r="D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row>
    <row r="412" ht="12.75" customHeight="1">
      <c r="D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row>
    <row r="413" ht="12.75" customHeight="1">
      <c r="D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row>
    <row r="414" ht="12.75" customHeight="1">
      <c r="D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row>
    <row r="415" ht="12.75" customHeight="1">
      <c r="D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row>
    <row r="416" ht="12.75" customHeight="1">
      <c r="D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row>
    <row r="417" ht="12.75" customHeight="1">
      <c r="D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row>
    <row r="418" ht="12.75" customHeight="1">
      <c r="D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row>
    <row r="419" ht="12.75" customHeight="1">
      <c r="D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row>
    <row r="420" ht="12.75" customHeight="1">
      <c r="D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row>
    <row r="421" ht="12.75" customHeight="1">
      <c r="D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row>
    <row r="422" ht="12.75" customHeight="1">
      <c r="D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row>
    <row r="423" ht="12.75" customHeight="1">
      <c r="D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row>
    <row r="424" ht="12.75" customHeight="1">
      <c r="D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row>
    <row r="425" ht="12.75" customHeight="1">
      <c r="D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row>
    <row r="426" ht="12.75" customHeight="1">
      <c r="D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row>
    <row r="427" ht="12.75" customHeight="1">
      <c r="D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row>
    <row r="428" ht="12.75" customHeight="1">
      <c r="D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row>
    <row r="429" ht="12.75" customHeight="1">
      <c r="D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row>
    <row r="430" ht="12.75" customHeight="1">
      <c r="D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row>
    <row r="431" ht="12.75" customHeight="1">
      <c r="D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row>
    <row r="432" ht="12.75" customHeight="1">
      <c r="D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row>
    <row r="433" ht="12.75" customHeight="1">
      <c r="D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row>
    <row r="434" ht="12.75" customHeight="1">
      <c r="D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row>
    <row r="435" ht="12.75" customHeight="1">
      <c r="D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row>
    <row r="436" ht="12.75" customHeight="1">
      <c r="D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row>
    <row r="437" ht="12.75" customHeight="1">
      <c r="D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row>
    <row r="438" ht="12.75" customHeight="1">
      <c r="D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row>
    <row r="439" ht="12.75" customHeight="1">
      <c r="D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row>
    <row r="440" ht="12.75" customHeight="1">
      <c r="D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row>
    <row r="441" ht="12.75" customHeight="1">
      <c r="D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row>
    <row r="442" ht="12.75" customHeight="1">
      <c r="D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row>
    <row r="443" ht="12.75" customHeight="1">
      <c r="D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row>
    <row r="444" ht="12.75" customHeight="1">
      <c r="D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row>
    <row r="445" ht="12.75" customHeight="1">
      <c r="D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row>
    <row r="446" ht="12.75" customHeight="1">
      <c r="D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row>
    <row r="447" ht="12.75" customHeight="1">
      <c r="D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row>
    <row r="448" ht="12.75" customHeight="1">
      <c r="D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row>
    <row r="449" ht="12.75" customHeight="1">
      <c r="D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row>
    <row r="450" ht="12.75" customHeight="1">
      <c r="D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row>
    <row r="451" ht="12.75" customHeight="1">
      <c r="D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row>
    <row r="452" ht="12.75" customHeight="1">
      <c r="D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row>
    <row r="453" ht="12.75" customHeight="1">
      <c r="D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row>
    <row r="454" ht="12.75" customHeight="1">
      <c r="D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row>
    <row r="455" ht="12.75" customHeight="1">
      <c r="D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row>
    <row r="456" ht="12.75" customHeight="1">
      <c r="D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row>
    <row r="457" ht="12.75" customHeight="1">
      <c r="D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row>
    <row r="458" ht="12.75" customHeight="1">
      <c r="D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row>
    <row r="459" ht="12.75" customHeight="1">
      <c r="D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row>
    <row r="460" ht="12.75" customHeight="1">
      <c r="D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row>
    <row r="461" ht="12.75" customHeight="1">
      <c r="D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row>
    <row r="462" ht="12.75" customHeight="1">
      <c r="D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row>
    <row r="463" ht="12.75" customHeight="1">
      <c r="D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row>
    <row r="464" ht="12.75" customHeight="1">
      <c r="D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row>
    <row r="465" ht="12.75" customHeight="1">
      <c r="D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row>
    <row r="466" ht="12.75" customHeight="1">
      <c r="D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row>
    <row r="467" ht="12.75" customHeight="1">
      <c r="D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row>
    <row r="468" ht="12.75" customHeight="1">
      <c r="D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row>
    <row r="469" ht="12.75" customHeight="1">
      <c r="D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row>
    <row r="470" ht="12.75" customHeight="1">
      <c r="D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row>
    <row r="471" ht="12.75" customHeight="1">
      <c r="D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row>
    <row r="472" ht="12.75" customHeight="1">
      <c r="D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row>
    <row r="473" ht="12.75" customHeight="1">
      <c r="D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row>
    <row r="474" ht="12.75" customHeight="1">
      <c r="D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row>
    <row r="475" ht="12.75" customHeight="1">
      <c r="D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row>
    <row r="476" ht="12.75" customHeight="1">
      <c r="D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row>
    <row r="477" ht="12.75" customHeight="1">
      <c r="D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row>
    <row r="478" ht="12.75" customHeight="1">
      <c r="D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row>
    <row r="479" ht="12.75" customHeight="1">
      <c r="D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row>
    <row r="480" ht="12.75" customHeight="1">
      <c r="D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row>
    <row r="481" ht="12.75" customHeight="1">
      <c r="D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row>
    <row r="482" ht="12.75" customHeight="1">
      <c r="D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row>
    <row r="483" ht="12.75" customHeight="1">
      <c r="D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row>
    <row r="484" ht="12.75" customHeight="1">
      <c r="D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row>
    <row r="485" ht="12.75" customHeight="1">
      <c r="D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row>
    <row r="486" ht="12.75" customHeight="1">
      <c r="D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row>
    <row r="487" ht="12.75" customHeight="1">
      <c r="D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row>
    <row r="488" ht="12.75" customHeight="1">
      <c r="D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row>
    <row r="489" ht="12.75" customHeight="1">
      <c r="D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row>
    <row r="490" ht="12.75" customHeight="1">
      <c r="D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row>
    <row r="491" ht="12.75" customHeight="1">
      <c r="D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row>
    <row r="492" ht="12.75" customHeight="1">
      <c r="D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row>
    <row r="493" ht="12.75" customHeight="1">
      <c r="D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row>
    <row r="494" ht="12.75" customHeight="1">
      <c r="D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row>
    <row r="495" ht="12.75" customHeight="1">
      <c r="D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row>
    <row r="496" ht="12.75" customHeight="1">
      <c r="D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row>
    <row r="497" ht="12.75" customHeight="1">
      <c r="D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row>
    <row r="498" ht="12.75" customHeight="1">
      <c r="D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row>
    <row r="499" ht="12.75" customHeight="1">
      <c r="D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row>
    <row r="500" ht="12.75" customHeight="1">
      <c r="D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row>
    <row r="501" ht="12.75" customHeight="1">
      <c r="D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row>
    <row r="502" ht="12.75" customHeight="1">
      <c r="D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row>
    <row r="503" ht="12.75" customHeight="1">
      <c r="D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row>
    <row r="504" ht="12.75" customHeight="1">
      <c r="D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row>
    <row r="505" ht="12.75" customHeight="1">
      <c r="D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row>
    <row r="506" ht="12.75" customHeight="1">
      <c r="D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row>
    <row r="507" ht="12.75" customHeight="1">
      <c r="D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row>
    <row r="508" ht="12.75" customHeight="1">
      <c r="D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row>
    <row r="509" ht="12.75" customHeight="1">
      <c r="D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row>
    <row r="510" ht="12.75" customHeight="1">
      <c r="D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row>
    <row r="511" ht="12.75" customHeight="1">
      <c r="D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row>
    <row r="512" ht="12.75" customHeight="1">
      <c r="D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row>
    <row r="513" ht="12.75" customHeight="1">
      <c r="D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row>
    <row r="514" ht="12.75" customHeight="1">
      <c r="D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row>
    <row r="515" ht="12.75" customHeight="1">
      <c r="D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row>
    <row r="516" ht="12.75" customHeight="1">
      <c r="D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row>
    <row r="517" ht="12.75" customHeight="1">
      <c r="D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row>
    <row r="518" ht="12.75" customHeight="1">
      <c r="D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row>
    <row r="519" ht="12.75" customHeight="1">
      <c r="D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row>
    <row r="520" ht="12.75" customHeight="1">
      <c r="D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row>
    <row r="521" ht="12.75" customHeight="1">
      <c r="D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row>
    <row r="522" ht="12.75" customHeight="1">
      <c r="D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row>
    <row r="523" ht="12.75" customHeight="1">
      <c r="D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row>
    <row r="524" ht="12.75" customHeight="1">
      <c r="D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row>
    <row r="525" ht="12.75" customHeight="1">
      <c r="D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row>
    <row r="526" ht="12.75" customHeight="1">
      <c r="D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row>
    <row r="527" ht="12.75" customHeight="1">
      <c r="D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row>
    <row r="528" ht="12.75" customHeight="1">
      <c r="D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row>
    <row r="529" ht="12.75" customHeight="1">
      <c r="D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row>
    <row r="530" ht="12.75" customHeight="1">
      <c r="D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row>
    <row r="531" ht="12.75" customHeight="1">
      <c r="D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row>
    <row r="532" ht="12.75" customHeight="1">
      <c r="D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row>
    <row r="533" ht="12.75" customHeight="1">
      <c r="D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row>
    <row r="534" ht="12.75" customHeight="1">
      <c r="D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row>
    <row r="535" ht="12.75" customHeight="1">
      <c r="D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row>
    <row r="536" ht="12.75" customHeight="1">
      <c r="D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row>
    <row r="537" ht="12.75" customHeight="1">
      <c r="D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row>
    <row r="538" ht="12.75" customHeight="1">
      <c r="D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row>
    <row r="539" ht="12.75" customHeight="1">
      <c r="D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row>
    <row r="540" ht="12.75" customHeight="1">
      <c r="D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row>
    <row r="541" ht="12.75" customHeight="1">
      <c r="D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row>
    <row r="542" ht="12.75" customHeight="1">
      <c r="D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row>
    <row r="543" ht="12.75" customHeight="1">
      <c r="D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row>
    <row r="544" ht="12.75" customHeight="1">
      <c r="D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row>
    <row r="545" ht="12.75" customHeight="1">
      <c r="D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row>
    <row r="546" ht="12.75" customHeight="1">
      <c r="D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row>
    <row r="547" ht="12.75" customHeight="1">
      <c r="D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row>
    <row r="548" ht="12.75" customHeight="1">
      <c r="D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row>
    <row r="549" ht="12.75" customHeight="1">
      <c r="D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row>
    <row r="550" ht="12.75" customHeight="1">
      <c r="D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row>
    <row r="551" ht="12.75" customHeight="1">
      <c r="D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row>
    <row r="552" ht="12.75" customHeight="1">
      <c r="D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row>
    <row r="553" ht="12.75" customHeight="1">
      <c r="D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row>
    <row r="554" ht="12.75" customHeight="1">
      <c r="D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row>
    <row r="555" ht="12.75" customHeight="1">
      <c r="D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row>
    <row r="556" ht="12.75" customHeight="1">
      <c r="D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row>
    <row r="557" ht="12.75" customHeight="1">
      <c r="D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row>
    <row r="558" ht="12.75" customHeight="1">
      <c r="D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row>
    <row r="559" ht="12.75" customHeight="1">
      <c r="D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row>
    <row r="560" ht="12.75" customHeight="1">
      <c r="D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row>
    <row r="561" ht="12.75" customHeight="1">
      <c r="D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row>
    <row r="562" ht="12.75" customHeight="1">
      <c r="D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row>
    <row r="563" ht="12.75" customHeight="1">
      <c r="D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row>
    <row r="564" ht="12.75" customHeight="1">
      <c r="D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row>
    <row r="565" ht="12.75" customHeight="1">
      <c r="D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row>
    <row r="566" ht="12.75" customHeight="1">
      <c r="D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row>
    <row r="567" ht="12.75" customHeight="1">
      <c r="D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row>
    <row r="568" ht="12.75" customHeight="1">
      <c r="D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row>
    <row r="569" ht="12.75" customHeight="1">
      <c r="D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row>
    <row r="570" ht="12.75" customHeight="1">
      <c r="D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row>
    <row r="571" ht="12.75" customHeight="1">
      <c r="D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row>
    <row r="572" ht="12.75" customHeight="1">
      <c r="D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row>
    <row r="573" ht="12.75" customHeight="1">
      <c r="D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row>
    <row r="574" ht="12.75" customHeight="1">
      <c r="D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row>
    <row r="575" ht="12.75" customHeight="1">
      <c r="D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row>
    <row r="576" ht="12.75" customHeight="1">
      <c r="D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row>
    <row r="577" ht="12.75" customHeight="1">
      <c r="D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row>
    <row r="578" ht="12.75" customHeight="1">
      <c r="D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row>
    <row r="579" ht="12.75" customHeight="1">
      <c r="D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row>
    <row r="580" ht="12.75" customHeight="1">
      <c r="D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row>
    <row r="581" ht="12.75" customHeight="1">
      <c r="D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row>
    <row r="582" ht="12.75" customHeight="1">
      <c r="D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row>
    <row r="583" ht="12.75" customHeight="1">
      <c r="D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row>
    <row r="584" ht="12.75" customHeight="1">
      <c r="D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row>
    <row r="585" ht="12.75" customHeight="1">
      <c r="D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row>
    <row r="586" ht="12.75" customHeight="1">
      <c r="D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row>
    <row r="587" ht="12.75" customHeight="1">
      <c r="D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row>
    <row r="588" ht="12.75" customHeight="1">
      <c r="D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row>
    <row r="589" ht="12.75" customHeight="1">
      <c r="D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row>
    <row r="590" ht="12.75" customHeight="1">
      <c r="D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row>
    <row r="591" ht="12.75" customHeight="1">
      <c r="D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row>
    <row r="592" ht="12.75" customHeight="1">
      <c r="D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row>
    <row r="593" ht="12.75" customHeight="1">
      <c r="D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row>
    <row r="594" ht="12.75" customHeight="1">
      <c r="D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row>
    <row r="595" ht="12.75" customHeight="1">
      <c r="D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row>
    <row r="596" ht="12.75" customHeight="1">
      <c r="D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row>
    <row r="597" ht="12.75" customHeight="1">
      <c r="D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row>
    <row r="598" ht="12.75" customHeight="1">
      <c r="D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row>
    <row r="599" ht="12.75" customHeight="1">
      <c r="D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row>
    <row r="600" ht="12.75" customHeight="1">
      <c r="D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row>
    <row r="601" ht="12.75" customHeight="1">
      <c r="D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row>
    <row r="602" ht="12.75" customHeight="1">
      <c r="D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row>
    <row r="603" ht="12.75" customHeight="1">
      <c r="D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row>
    <row r="604" ht="12.75" customHeight="1">
      <c r="D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row>
    <row r="605" ht="12.75" customHeight="1">
      <c r="D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row>
    <row r="606" ht="12.75" customHeight="1">
      <c r="D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row>
    <row r="607" ht="12.75" customHeight="1">
      <c r="D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row>
    <row r="608" ht="12.75" customHeight="1">
      <c r="D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row>
    <row r="609" ht="12.75" customHeight="1">
      <c r="D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row>
    <row r="610" ht="12.75" customHeight="1">
      <c r="D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row>
    <row r="611" ht="12.75" customHeight="1">
      <c r="D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row>
    <row r="612" ht="12.75" customHeight="1">
      <c r="D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row>
    <row r="613" ht="12.75" customHeight="1">
      <c r="D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row>
    <row r="614" ht="12.75" customHeight="1">
      <c r="D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row>
    <row r="615" ht="12.75" customHeight="1">
      <c r="D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row>
    <row r="616" ht="12.75" customHeight="1">
      <c r="D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row>
    <row r="617" ht="12.75" customHeight="1">
      <c r="D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row>
    <row r="618" ht="12.75" customHeight="1">
      <c r="D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row>
    <row r="619" ht="12.75" customHeight="1">
      <c r="D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row>
    <row r="620" ht="12.75" customHeight="1">
      <c r="D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row>
    <row r="621" ht="12.75" customHeight="1">
      <c r="D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row>
    <row r="622" ht="12.75" customHeight="1">
      <c r="D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row>
    <row r="623" ht="12.75" customHeight="1">
      <c r="D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row>
    <row r="624" ht="12.75" customHeight="1">
      <c r="D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row>
    <row r="625" ht="12.75" customHeight="1">
      <c r="D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row>
    <row r="626" ht="12.75" customHeight="1">
      <c r="D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row>
    <row r="627" ht="12.75" customHeight="1">
      <c r="D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row>
    <row r="628" ht="12.75" customHeight="1">
      <c r="D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row>
    <row r="629" ht="12.75" customHeight="1">
      <c r="D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row>
    <row r="630" ht="12.75" customHeight="1">
      <c r="D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row>
    <row r="631" ht="12.75" customHeight="1">
      <c r="D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row>
    <row r="632" ht="12.75" customHeight="1">
      <c r="D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row>
    <row r="633" ht="12.75" customHeight="1">
      <c r="D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row>
    <row r="634" ht="12.75" customHeight="1">
      <c r="D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row>
    <row r="635" ht="12.75" customHeight="1">
      <c r="D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row>
    <row r="636" ht="12.75" customHeight="1">
      <c r="D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row>
    <row r="637" ht="12.75" customHeight="1">
      <c r="D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row>
    <row r="638" ht="12.75" customHeight="1">
      <c r="D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row>
    <row r="639" ht="12.75" customHeight="1">
      <c r="D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row>
    <row r="640" ht="12.75" customHeight="1">
      <c r="D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row>
    <row r="641" ht="12.75" customHeight="1">
      <c r="D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row>
    <row r="642" ht="12.75" customHeight="1">
      <c r="D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row>
    <row r="643" ht="12.75" customHeight="1">
      <c r="D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row>
    <row r="644" ht="12.75" customHeight="1">
      <c r="D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row>
    <row r="645" ht="12.75" customHeight="1">
      <c r="D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row>
    <row r="646" ht="12.75" customHeight="1">
      <c r="D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row>
    <row r="647" ht="12.75" customHeight="1">
      <c r="D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row>
    <row r="648" ht="12.75" customHeight="1">
      <c r="D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row>
    <row r="649" ht="12.75" customHeight="1">
      <c r="D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row>
    <row r="650" ht="12.75" customHeight="1">
      <c r="D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row>
    <row r="651" ht="12.75" customHeight="1">
      <c r="D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row>
    <row r="652" ht="12.75" customHeight="1">
      <c r="D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row>
    <row r="653" ht="12.75" customHeight="1">
      <c r="D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row>
    <row r="654" ht="12.75" customHeight="1">
      <c r="D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row>
    <row r="655" ht="12.75" customHeight="1">
      <c r="D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row>
    <row r="656" ht="12.75" customHeight="1">
      <c r="D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row>
    <row r="657" ht="12.75" customHeight="1">
      <c r="D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row>
    <row r="658" ht="12.75" customHeight="1">
      <c r="D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row>
    <row r="659" ht="12.75" customHeight="1">
      <c r="D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row>
    <row r="660" ht="12.75" customHeight="1">
      <c r="D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row>
    <row r="661" ht="12.75" customHeight="1">
      <c r="D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row>
    <row r="662" ht="12.75" customHeight="1">
      <c r="D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row>
    <row r="663" ht="12.75" customHeight="1">
      <c r="D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row>
    <row r="664" ht="12.75" customHeight="1">
      <c r="D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row>
    <row r="665" ht="12.75" customHeight="1">
      <c r="D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row>
    <row r="666" ht="12.75" customHeight="1">
      <c r="D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row>
    <row r="667" ht="12.75" customHeight="1">
      <c r="D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row>
    <row r="668" ht="12.75" customHeight="1">
      <c r="D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row>
    <row r="669" ht="12.75" customHeight="1">
      <c r="D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row>
    <row r="670" ht="12.75" customHeight="1">
      <c r="D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row>
    <row r="671" ht="12.75" customHeight="1">
      <c r="D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row>
    <row r="672" ht="12.75" customHeight="1">
      <c r="D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row>
    <row r="673" ht="12.75" customHeight="1">
      <c r="D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row>
    <row r="674" ht="12.75" customHeight="1">
      <c r="D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row>
    <row r="675" ht="12.75" customHeight="1">
      <c r="D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row>
    <row r="676" ht="12.75" customHeight="1">
      <c r="D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row>
    <row r="677" ht="12.75" customHeight="1">
      <c r="D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row>
    <row r="678" ht="12.75" customHeight="1">
      <c r="D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row>
    <row r="679" ht="12.75" customHeight="1">
      <c r="D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row>
    <row r="680" ht="12.75" customHeight="1">
      <c r="D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row>
    <row r="681" ht="12.75" customHeight="1">
      <c r="D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row>
    <row r="682" ht="12.75" customHeight="1">
      <c r="D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row>
    <row r="683" ht="12.75" customHeight="1">
      <c r="D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row>
    <row r="684" ht="12.75" customHeight="1">
      <c r="D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row>
    <row r="685" ht="12.75" customHeight="1">
      <c r="D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row>
    <row r="686" ht="12.75" customHeight="1">
      <c r="D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row>
    <row r="687" ht="12.75" customHeight="1">
      <c r="D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row>
    <row r="688" ht="12.75" customHeight="1">
      <c r="D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row>
    <row r="689" ht="12.75" customHeight="1">
      <c r="D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row>
    <row r="690" ht="12.75" customHeight="1">
      <c r="D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row>
    <row r="691" ht="12.75" customHeight="1">
      <c r="D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row>
    <row r="692" ht="12.75" customHeight="1">
      <c r="D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row>
    <row r="693" ht="12.75" customHeight="1">
      <c r="D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row>
    <row r="694" ht="12.75" customHeight="1">
      <c r="D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row>
    <row r="695" ht="12.75" customHeight="1">
      <c r="D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row>
    <row r="696" ht="12.75" customHeight="1">
      <c r="D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row>
    <row r="697" ht="12.75" customHeight="1">
      <c r="D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row>
    <row r="698" ht="12.75" customHeight="1">
      <c r="D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row>
    <row r="699" ht="12.75" customHeight="1">
      <c r="D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row>
    <row r="700" ht="12.75" customHeight="1">
      <c r="D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row>
    <row r="701" ht="12.75" customHeight="1">
      <c r="D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row>
    <row r="702" ht="12.75" customHeight="1">
      <c r="D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row>
    <row r="703" ht="12.75" customHeight="1">
      <c r="D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row>
    <row r="704" ht="12.75" customHeight="1">
      <c r="D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row>
    <row r="705" ht="12.75" customHeight="1">
      <c r="D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row>
    <row r="706" ht="12.75" customHeight="1">
      <c r="D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row>
    <row r="707" ht="12.75" customHeight="1">
      <c r="D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row>
    <row r="708" ht="12.75" customHeight="1">
      <c r="D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row>
    <row r="709" ht="12.75" customHeight="1">
      <c r="D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row>
    <row r="710" ht="12.75" customHeight="1">
      <c r="D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row>
    <row r="711" ht="12.75" customHeight="1">
      <c r="D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row>
    <row r="712" ht="12.75" customHeight="1">
      <c r="D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row>
    <row r="713" ht="12.75" customHeight="1">
      <c r="D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row>
    <row r="714" ht="12.75" customHeight="1">
      <c r="D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row>
    <row r="715" ht="12.75" customHeight="1">
      <c r="D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row>
    <row r="716" ht="12.75" customHeight="1">
      <c r="D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row>
    <row r="717" ht="12.75" customHeight="1">
      <c r="D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row>
    <row r="718" ht="12.75" customHeight="1">
      <c r="D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row>
    <row r="719" ht="12.75" customHeight="1">
      <c r="D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row>
    <row r="720" ht="12.75" customHeight="1">
      <c r="D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row>
    <row r="721" ht="12.75" customHeight="1">
      <c r="D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row>
    <row r="722" ht="12.75" customHeight="1">
      <c r="D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row>
    <row r="723" ht="12.75" customHeight="1">
      <c r="D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row>
    <row r="724" ht="12.75" customHeight="1">
      <c r="D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row>
    <row r="725" ht="12.75" customHeight="1">
      <c r="D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row>
    <row r="726" ht="12.75" customHeight="1">
      <c r="D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row>
    <row r="727" ht="12.75" customHeight="1">
      <c r="D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row>
    <row r="728" ht="12.75" customHeight="1">
      <c r="D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row>
    <row r="729" ht="12.75" customHeight="1">
      <c r="D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row>
    <row r="730" ht="12.75" customHeight="1">
      <c r="D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row>
    <row r="731" ht="12.75" customHeight="1">
      <c r="D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row>
    <row r="732" ht="12.75" customHeight="1">
      <c r="D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row>
    <row r="733" ht="12.75" customHeight="1">
      <c r="D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row>
    <row r="734" ht="12.75" customHeight="1">
      <c r="D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row>
    <row r="735" ht="12.75" customHeight="1">
      <c r="D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row>
    <row r="736" ht="12.75" customHeight="1">
      <c r="D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row>
    <row r="737" ht="12.75" customHeight="1">
      <c r="D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row>
    <row r="738" ht="12.75" customHeight="1">
      <c r="D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row>
    <row r="739" ht="12.75" customHeight="1">
      <c r="D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row>
    <row r="740" ht="12.75" customHeight="1">
      <c r="D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row>
    <row r="741" ht="12.75" customHeight="1">
      <c r="D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row>
    <row r="742" ht="12.75" customHeight="1">
      <c r="D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row>
    <row r="743" ht="12.75" customHeight="1">
      <c r="D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row>
    <row r="744" ht="12.75" customHeight="1">
      <c r="D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row>
    <row r="745" ht="12.75" customHeight="1">
      <c r="D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row>
    <row r="746" ht="12.75" customHeight="1">
      <c r="D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row>
    <row r="747" ht="12.75" customHeight="1">
      <c r="D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row>
    <row r="748" ht="12.75" customHeight="1">
      <c r="D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row>
    <row r="749" ht="12.75" customHeight="1">
      <c r="D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row>
    <row r="750" ht="12.75" customHeight="1">
      <c r="D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row>
    <row r="751" ht="12.75" customHeight="1">
      <c r="D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row>
    <row r="752" ht="12.75" customHeight="1">
      <c r="D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row>
    <row r="753" ht="12.75" customHeight="1">
      <c r="D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row>
    <row r="754" ht="12.75" customHeight="1">
      <c r="D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row>
    <row r="755" ht="12.75" customHeight="1">
      <c r="D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row>
    <row r="756" ht="12.75" customHeight="1">
      <c r="D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row>
    <row r="757" ht="12.75" customHeight="1">
      <c r="D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row>
    <row r="758" ht="12.75" customHeight="1">
      <c r="D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row>
    <row r="759" ht="12.75" customHeight="1">
      <c r="D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row>
    <row r="760" ht="12.75" customHeight="1">
      <c r="D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row>
    <row r="761" ht="12.75" customHeight="1">
      <c r="D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row>
    <row r="762" ht="12.75" customHeight="1">
      <c r="D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row>
    <row r="763" ht="12.75" customHeight="1">
      <c r="D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row>
    <row r="764" ht="12.75" customHeight="1">
      <c r="D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row>
    <row r="765" ht="12.75" customHeight="1">
      <c r="D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row>
    <row r="766" ht="12.75" customHeight="1">
      <c r="D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row>
    <row r="767" ht="12.75" customHeight="1">
      <c r="D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row>
    <row r="768" ht="12.75" customHeight="1">
      <c r="D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row>
    <row r="769" ht="12.75" customHeight="1">
      <c r="D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row>
    <row r="770" ht="12.75" customHeight="1">
      <c r="D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row>
    <row r="771" ht="12.75" customHeight="1">
      <c r="D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row>
    <row r="772" ht="12.75" customHeight="1">
      <c r="D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row>
    <row r="773" ht="12.75" customHeight="1">
      <c r="D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row>
    <row r="774" ht="12.75" customHeight="1">
      <c r="D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row>
    <row r="775" ht="12.75" customHeight="1">
      <c r="D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row>
    <row r="776" ht="12.75" customHeight="1">
      <c r="D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row>
    <row r="777" ht="12.75" customHeight="1">
      <c r="D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row>
    <row r="778" ht="12.75" customHeight="1">
      <c r="D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row>
    <row r="779" ht="12.75" customHeight="1">
      <c r="D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row>
    <row r="780" ht="12.75" customHeight="1">
      <c r="D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row>
    <row r="781" ht="12.75" customHeight="1">
      <c r="D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row>
    <row r="782" ht="12.75" customHeight="1">
      <c r="D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row>
    <row r="783" ht="12.75" customHeight="1">
      <c r="D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row>
    <row r="784" ht="12.75" customHeight="1">
      <c r="D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row>
    <row r="785" ht="12.75" customHeight="1">
      <c r="D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row>
    <row r="786" ht="12.75" customHeight="1">
      <c r="D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row>
    <row r="787" ht="12.75" customHeight="1">
      <c r="D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row>
    <row r="788" ht="12.75" customHeight="1">
      <c r="D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row>
    <row r="789" ht="12.75" customHeight="1">
      <c r="D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row>
    <row r="790" ht="12.75" customHeight="1">
      <c r="D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row>
    <row r="791" ht="12.75" customHeight="1">
      <c r="D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row>
    <row r="792" ht="12.75" customHeight="1">
      <c r="D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row>
    <row r="793" ht="12.75" customHeight="1">
      <c r="D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row>
    <row r="794" ht="12.75" customHeight="1">
      <c r="D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row>
    <row r="795" ht="12.75" customHeight="1">
      <c r="D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row>
    <row r="796" ht="12.75" customHeight="1">
      <c r="D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row>
    <row r="797" ht="12.75" customHeight="1">
      <c r="D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row>
    <row r="798" ht="12.75" customHeight="1">
      <c r="D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row>
    <row r="799" ht="12.75" customHeight="1">
      <c r="D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row>
    <row r="800" ht="12.75" customHeight="1">
      <c r="D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row>
    <row r="801" ht="12.75" customHeight="1">
      <c r="D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row>
    <row r="802" ht="12.75" customHeight="1">
      <c r="D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row>
    <row r="803" ht="12.75" customHeight="1">
      <c r="D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row>
    <row r="804" ht="12.75" customHeight="1">
      <c r="D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row>
    <row r="805" ht="12.75" customHeight="1">
      <c r="D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row>
    <row r="806" ht="12.75" customHeight="1">
      <c r="D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row>
    <row r="807" ht="12.75" customHeight="1">
      <c r="D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row>
    <row r="808" ht="12.75" customHeight="1">
      <c r="D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row>
    <row r="809" ht="12.75" customHeight="1">
      <c r="D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row>
    <row r="810" ht="12.75" customHeight="1">
      <c r="D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row>
    <row r="811" ht="12.75" customHeight="1">
      <c r="D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row>
    <row r="812" ht="12.75" customHeight="1">
      <c r="D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row>
    <row r="813" ht="12.75" customHeight="1">
      <c r="D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row>
    <row r="814" ht="12.75" customHeight="1">
      <c r="D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row>
    <row r="815" ht="12.75" customHeight="1">
      <c r="D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row>
    <row r="816" ht="12.75" customHeight="1">
      <c r="D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row>
    <row r="817" ht="12.75" customHeight="1">
      <c r="D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row>
    <row r="818" ht="12.75" customHeight="1">
      <c r="D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row>
    <row r="819" ht="12.75" customHeight="1">
      <c r="D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row>
    <row r="820" ht="12.75" customHeight="1">
      <c r="D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row>
    <row r="821" ht="12.75" customHeight="1">
      <c r="D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row>
    <row r="822" ht="12.75" customHeight="1">
      <c r="D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row>
    <row r="823" ht="12.75" customHeight="1">
      <c r="D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row>
    <row r="824" ht="12.75" customHeight="1">
      <c r="D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row>
    <row r="825" ht="12.75" customHeight="1">
      <c r="D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row>
    <row r="826" ht="12.75" customHeight="1">
      <c r="D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row>
    <row r="827" ht="12.75" customHeight="1">
      <c r="D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row>
    <row r="828" ht="12.75" customHeight="1">
      <c r="D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row>
    <row r="829" ht="12.75" customHeight="1">
      <c r="D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row>
    <row r="830" ht="12.75" customHeight="1">
      <c r="D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row>
    <row r="831" ht="12.75" customHeight="1">
      <c r="D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row>
    <row r="832" ht="12.75" customHeight="1">
      <c r="D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row>
    <row r="833" ht="12.75" customHeight="1">
      <c r="D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row>
    <row r="834" ht="12.75" customHeight="1">
      <c r="D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row>
    <row r="835" ht="12.75" customHeight="1">
      <c r="D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row>
    <row r="836" ht="12.75" customHeight="1">
      <c r="D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row>
    <row r="837" ht="12.75" customHeight="1">
      <c r="D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row>
    <row r="838" ht="12.75" customHeight="1">
      <c r="D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row>
    <row r="839" ht="12.75" customHeight="1">
      <c r="D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row>
    <row r="840" ht="12.75" customHeight="1">
      <c r="D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row>
    <row r="841" ht="12.75" customHeight="1">
      <c r="D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row>
    <row r="842" ht="12.75" customHeight="1">
      <c r="D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row>
    <row r="843" ht="12.75" customHeight="1">
      <c r="D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row>
    <row r="844" ht="12.75" customHeight="1">
      <c r="D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row>
    <row r="845" ht="12.75" customHeight="1">
      <c r="D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row>
    <row r="846" ht="12.75" customHeight="1">
      <c r="D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row>
    <row r="847" ht="12.75" customHeight="1">
      <c r="D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row>
    <row r="848" ht="12.75" customHeight="1">
      <c r="D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row>
    <row r="849" ht="12.75" customHeight="1">
      <c r="D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row>
    <row r="850" ht="12.75" customHeight="1">
      <c r="D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row>
    <row r="851" ht="12.75" customHeight="1">
      <c r="D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row>
    <row r="852" ht="12.75" customHeight="1">
      <c r="D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row>
    <row r="853" ht="12.75" customHeight="1">
      <c r="D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row>
    <row r="854" ht="12.75" customHeight="1">
      <c r="D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row>
    <row r="855" ht="12.75" customHeight="1">
      <c r="D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row>
    <row r="856" ht="12.75" customHeight="1">
      <c r="D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row>
    <row r="857" ht="12.75" customHeight="1">
      <c r="D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row>
    <row r="858" ht="12.75" customHeight="1">
      <c r="D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row>
    <row r="859" ht="12.75" customHeight="1">
      <c r="D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row>
    <row r="860" ht="12.75" customHeight="1">
      <c r="D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row>
    <row r="861" ht="12.75" customHeight="1">
      <c r="D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row>
    <row r="862" ht="12.75" customHeight="1">
      <c r="D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row>
    <row r="863" ht="12.75" customHeight="1">
      <c r="D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row>
    <row r="864" ht="12.75" customHeight="1">
      <c r="D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row>
    <row r="865" ht="12.75" customHeight="1">
      <c r="D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row>
    <row r="866" ht="12.75" customHeight="1">
      <c r="D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row>
    <row r="867" ht="12.75" customHeight="1">
      <c r="D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row>
    <row r="868" ht="12.75" customHeight="1">
      <c r="D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row>
    <row r="869" ht="12.75" customHeight="1">
      <c r="D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row>
    <row r="870" ht="12.75" customHeight="1">
      <c r="D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row>
    <row r="871" ht="12.75" customHeight="1">
      <c r="D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row>
    <row r="872" ht="12.75" customHeight="1">
      <c r="D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row>
    <row r="873" ht="12.75" customHeight="1">
      <c r="D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row>
    <row r="874" ht="12.75" customHeight="1">
      <c r="D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row>
    <row r="875" ht="12.75" customHeight="1">
      <c r="D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row>
    <row r="876" ht="12.75" customHeight="1">
      <c r="D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row>
    <row r="877" ht="12.75" customHeight="1">
      <c r="D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row>
    <row r="878" ht="12.75" customHeight="1">
      <c r="D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row>
    <row r="879" ht="12.75" customHeight="1">
      <c r="D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row>
    <row r="880" ht="12.75" customHeight="1">
      <c r="D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row>
    <row r="881" ht="12.75" customHeight="1">
      <c r="D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row>
    <row r="882" ht="12.75" customHeight="1">
      <c r="D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row>
    <row r="883" ht="12.75" customHeight="1">
      <c r="D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row>
    <row r="884" ht="12.75" customHeight="1">
      <c r="D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row>
    <row r="885" ht="12.75" customHeight="1">
      <c r="D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row>
    <row r="886" ht="12.75" customHeight="1">
      <c r="D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row>
    <row r="887" ht="12.75" customHeight="1">
      <c r="D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row>
    <row r="888" ht="12.75" customHeight="1">
      <c r="D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row>
    <row r="889" ht="12.75" customHeight="1">
      <c r="D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row>
    <row r="890" ht="12.75" customHeight="1">
      <c r="D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row>
    <row r="891" ht="12.75" customHeight="1">
      <c r="D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row>
    <row r="892" ht="12.75" customHeight="1">
      <c r="D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row>
    <row r="893" ht="12.75" customHeight="1">
      <c r="D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row>
    <row r="894" ht="12.75" customHeight="1">
      <c r="D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row>
    <row r="895" ht="12.75" customHeight="1">
      <c r="D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row>
    <row r="896" ht="12.75" customHeight="1">
      <c r="D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row>
    <row r="897" ht="12.75" customHeight="1">
      <c r="D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row>
    <row r="898" ht="12.75" customHeight="1">
      <c r="D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row>
    <row r="899" ht="12.75" customHeight="1">
      <c r="D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row>
    <row r="900" ht="12.75" customHeight="1">
      <c r="D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row>
    <row r="901" ht="12.75" customHeight="1">
      <c r="D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row>
    <row r="902" ht="12.75" customHeight="1">
      <c r="D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row>
    <row r="903" ht="12.75" customHeight="1">
      <c r="D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row>
    <row r="904" ht="12.75" customHeight="1">
      <c r="D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row>
    <row r="905" ht="12.75" customHeight="1">
      <c r="D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row>
    <row r="906" ht="12.75" customHeight="1">
      <c r="D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row>
    <row r="907" ht="12.75" customHeight="1">
      <c r="D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row>
    <row r="908" ht="12.75" customHeight="1">
      <c r="D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row>
    <row r="909" ht="12.75" customHeight="1">
      <c r="D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row>
    <row r="910" ht="12.75" customHeight="1">
      <c r="D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row>
    <row r="911" ht="12.75" customHeight="1">
      <c r="D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row>
    <row r="912" ht="12.75" customHeight="1">
      <c r="D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row>
    <row r="913" ht="12.75" customHeight="1">
      <c r="D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row>
    <row r="914" ht="12.75" customHeight="1">
      <c r="D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row>
    <row r="915" ht="12.75" customHeight="1">
      <c r="D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row>
    <row r="916" ht="12.75" customHeight="1">
      <c r="D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row>
    <row r="917" ht="12.75" customHeight="1">
      <c r="D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row>
    <row r="918" ht="12.75" customHeight="1">
      <c r="D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row>
    <row r="919" ht="12.75" customHeight="1">
      <c r="D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row>
    <row r="920" ht="12.75" customHeight="1">
      <c r="D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row>
    <row r="921" ht="12.75" customHeight="1">
      <c r="D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row>
    <row r="922" ht="12.75" customHeight="1">
      <c r="D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row>
    <row r="923" ht="12.75" customHeight="1">
      <c r="D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row>
    <row r="924" ht="12.75" customHeight="1">
      <c r="D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row>
    <row r="925" ht="12.75" customHeight="1">
      <c r="D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row>
    <row r="926" ht="12.75" customHeight="1">
      <c r="D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row>
    <row r="927" ht="12.75" customHeight="1">
      <c r="D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row>
    <row r="928" ht="12.75" customHeight="1">
      <c r="D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row>
    <row r="929" ht="12.75" customHeight="1">
      <c r="D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row>
    <row r="930" ht="12.75" customHeight="1">
      <c r="D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row>
    <row r="931" ht="12.75" customHeight="1">
      <c r="D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row>
    <row r="932" ht="12.75" customHeight="1">
      <c r="D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row>
    <row r="933" ht="12.75" customHeight="1">
      <c r="D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row>
    <row r="934" ht="12.75" customHeight="1">
      <c r="D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row>
    <row r="935" ht="12.75" customHeight="1">
      <c r="D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row>
    <row r="936" ht="12.75" customHeight="1">
      <c r="D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row>
    <row r="937" ht="12.75" customHeight="1">
      <c r="D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row>
    <row r="938" ht="12.75" customHeight="1">
      <c r="D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row>
    <row r="939" ht="12.75" customHeight="1">
      <c r="D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row>
    <row r="940" ht="12.75" customHeight="1">
      <c r="D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row>
    <row r="941" ht="12.75" customHeight="1">
      <c r="D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row>
    <row r="942" ht="12.75" customHeight="1">
      <c r="D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row>
    <row r="943" ht="12.75" customHeight="1">
      <c r="D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row>
    <row r="944" ht="12.75" customHeight="1">
      <c r="D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row>
    <row r="945" ht="12.75" customHeight="1">
      <c r="D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row>
    <row r="946" ht="12.75" customHeight="1">
      <c r="D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row>
    <row r="947" ht="12.75" customHeight="1">
      <c r="D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row>
    <row r="948" ht="12.75" customHeight="1">
      <c r="D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row>
    <row r="949" ht="12.75" customHeight="1">
      <c r="D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row>
    <row r="950" ht="12.75" customHeight="1">
      <c r="D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row>
    <row r="951" ht="12.75" customHeight="1">
      <c r="D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row>
    <row r="952" ht="12.75" customHeight="1">
      <c r="D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row>
    <row r="953" ht="12.75" customHeight="1">
      <c r="D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row>
    <row r="954" ht="12.75" customHeight="1">
      <c r="D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row>
    <row r="955" ht="12.75" customHeight="1">
      <c r="D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row>
    <row r="956" ht="12.75" customHeight="1">
      <c r="D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row>
    <row r="957" ht="12.75" customHeight="1">
      <c r="D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row>
    <row r="958" ht="12.75" customHeight="1">
      <c r="D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row>
    <row r="959" ht="12.75" customHeight="1">
      <c r="D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row>
    <row r="960" ht="12.75" customHeight="1">
      <c r="D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row>
    <row r="961" ht="12.75" customHeight="1">
      <c r="D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row>
    <row r="962" ht="12.75" customHeight="1">
      <c r="D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row>
    <row r="963" ht="12.75" customHeight="1">
      <c r="D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row>
    <row r="964" ht="12.75" customHeight="1">
      <c r="D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row>
    <row r="965" ht="12.75" customHeight="1">
      <c r="D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row>
    <row r="966" ht="12.75" customHeight="1">
      <c r="D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row>
    <row r="967" ht="12.75" customHeight="1">
      <c r="D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row>
    <row r="968" ht="12.75" customHeight="1">
      <c r="D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row>
    <row r="969" ht="12.75" customHeight="1">
      <c r="D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row>
    <row r="970" ht="12.75" customHeight="1">
      <c r="D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row>
    <row r="971" ht="12.75" customHeight="1">
      <c r="D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row>
    <row r="972" ht="12.75" customHeight="1">
      <c r="D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row>
    <row r="973" ht="12.75" customHeight="1">
      <c r="D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row>
    <row r="974" ht="12.75" customHeight="1">
      <c r="D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row>
    <row r="975" ht="12.75" customHeight="1">
      <c r="D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row>
    <row r="976" ht="12.75" customHeight="1">
      <c r="D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row>
    <row r="977" ht="12.75" customHeight="1">
      <c r="D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row>
    <row r="978" ht="12.75" customHeight="1">
      <c r="D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row>
    <row r="979" ht="12.75" customHeight="1">
      <c r="D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row>
    <row r="980" ht="12.75" customHeight="1">
      <c r="D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row>
    <row r="981" ht="12.75" customHeight="1">
      <c r="D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row>
    <row r="982" ht="12.75" customHeight="1">
      <c r="D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row>
    <row r="983" ht="12.75" customHeight="1">
      <c r="D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row>
    <row r="984" ht="12.75" customHeight="1">
      <c r="D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row>
    <row r="985" ht="12.75" customHeight="1">
      <c r="D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row>
    <row r="986" ht="12.75" customHeight="1">
      <c r="D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row>
    <row r="987" ht="12.75" customHeight="1">
      <c r="D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row>
    <row r="988" ht="12.75" customHeight="1">
      <c r="D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row>
    <row r="989" ht="12.75" customHeight="1">
      <c r="D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row>
    <row r="990" ht="12.75" customHeight="1">
      <c r="D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row>
    <row r="991" ht="12.75" customHeight="1">
      <c r="D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row>
    <row r="992" ht="12.75" customHeight="1">
      <c r="D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row>
    <row r="993" ht="12.75" customHeight="1">
      <c r="D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row>
    <row r="994" ht="12.75" customHeight="1">
      <c r="D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row>
    <row r="995" ht="12.75" customHeight="1">
      <c r="D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row>
    <row r="996" ht="12.75" customHeight="1">
      <c r="D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row>
    <row r="997" ht="12.75" customHeight="1">
      <c r="D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row>
    <row r="998" ht="12.75" customHeight="1">
      <c r="D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row>
    <row r="999" ht="12.75" customHeight="1">
      <c r="D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row>
    <row r="1000" ht="12.75" customHeight="1">
      <c r="D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row>
  </sheetData>
  <mergeCells count="23">
    <mergeCell ref="A1:C1"/>
    <mergeCell ref="A8:F8"/>
    <mergeCell ref="A10:F10"/>
    <mergeCell ref="A18:F18"/>
    <mergeCell ref="A24:F24"/>
    <mergeCell ref="A37:F37"/>
    <mergeCell ref="A42:F42"/>
    <mergeCell ref="A55:F55"/>
    <mergeCell ref="A58:F58"/>
    <mergeCell ref="A61:F61"/>
    <mergeCell ref="A69:F69"/>
    <mergeCell ref="A71:F71"/>
    <mergeCell ref="A74:F74"/>
    <mergeCell ref="A79:F79"/>
    <mergeCell ref="A111:F111"/>
    <mergeCell ref="A115:F115"/>
    <mergeCell ref="A89:F89"/>
    <mergeCell ref="A93:F93"/>
    <mergeCell ref="A95:F95"/>
    <mergeCell ref="A97:F97"/>
    <mergeCell ref="A102:F102"/>
    <mergeCell ref="A106:F106"/>
    <mergeCell ref="A108:F108"/>
  </mergeCells>
  <conditionalFormatting sqref="K4:K115">
    <cfRule type="cellIs" dxfId="2" priority="1" stopIfTrue="1" operator="equal">
      <formula>"Compliant"</formula>
    </cfRule>
  </conditionalFormatting>
  <conditionalFormatting sqref="K4:K115">
    <cfRule type="cellIs" dxfId="0" priority="2" stopIfTrue="1" operator="equal">
      <formula>"Non-Compliant"</formula>
    </cfRule>
  </conditionalFormatting>
  <conditionalFormatting sqref="K4:K115">
    <cfRule type="cellIs" dxfId="1" priority="3" stopIfTrue="1" operator="equal">
      <formula>"Partial"</formula>
    </cfRule>
  </conditionalFormatting>
  <dataValidations>
    <dataValidation type="list" allowBlank="1" showErrorMessage="1" sqref="G4:H7 G9:H9 G11:H17 G19:H23 G25:H36 G38:H41 G43:H54 G56:H57 G59:H60 G62:H68 G70:H70 G72:H73 G75:H78 G80:H88 G90:H92 G94:H94 G96:H96 G98:H101 G103:H105 G107:H107 G109:H110 G112:H114">
      <formula1>$AP$4:$AP$7</formula1>
    </dataValidation>
  </dataValidations>
  <hyperlinks>
    <hyperlink display="Security Management Process §164.308(a)(1)" location="Security_Mgmt_Process" ref="C4"/>
    <hyperlink display="Risk Analysis" location="Risk_Analysis" ref="D4"/>
    <hyperlink display="Risk Management" location="Risk_Management" ref="D5"/>
    <hyperlink display="Sanction Policy" location="Sanction_Policy" ref="D6"/>
    <hyperlink display="Information System Activity Review" location="Info_System_Activity" ref="D7"/>
    <hyperlink display="Assigned Security Responsibility §164.308(a)(2)" location="Assigned_Sec_Resp" ref="C9"/>
    <hyperlink display="Workforce Security §164.308(a)(3)(i)" location="WF_Security" ref="C11"/>
    <hyperlink display="Authorization and/or Supervision" location="Authorization_Supervision" ref="D11"/>
    <hyperlink display="Workforce Clearance Procedures" location="WF_Clearance" ref="D12"/>
    <hyperlink display="Workforce Clearance Procedures" location="WF_Clearance" ref="D13"/>
    <hyperlink display="Termination Procedures" location="Term_Procedures" ref="D14"/>
    <hyperlink display="Termination Procedures" location="Term_Procedures" ref="D17"/>
    <hyperlink display="Information Access Management §164.308(a)(4)(i)" location="Info_Access_Management" ref="C19"/>
    <hyperlink display="Isolating Healthcare Clearinghouse Function" location="Clearinghouse" ref="D19"/>
    <hyperlink display="Access Authorization" location="Access_Authorization" ref="D20"/>
    <hyperlink display="Access Establishment and Modification" location="Access_Establishment" ref="D21"/>
    <hyperlink display="Security Awareness and Training §164.308(a)(5)(i)" location="Sec_Awareness_Training" ref="C25"/>
    <hyperlink display="Security Reminders" location="Sec_Reminders" ref="D25"/>
    <hyperlink display="Protection from Malicious Software" location="Malicious_Software" ref="D28"/>
    <hyperlink display="Security Awareness and Training §164.308(a)(5)(i)" location="Sec_Awareness_Training" ref="C31"/>
    <hyperlink display="Log-in monitoring" location="Login_Monitoring" ref="D32"/>
    <hyperlink display="Log-in monitoring" location="Login_Monitoring" ref="D33"/>
    <hyperlink display="Security Awareness and Training §164.308(a)(5)(i)" location="Sec_Awareness_Training" ref="C34"/>
    <hyperlink display="Password Management" location="Password_Mgmt" ref="D34"/>
    <hyperlink display="Security Incident Procedures §164.308(a)(6)(i)" location="Security_Incident_Proc" ref="C38"/>
    <hyperlink display="Response and Reporting" location="Response_Reporting" ref="D38"/>
    <hyperlink display="Contingency Plan §164.308(a)(7)(i)" location="Contingency_Plan" ref="C43"/>
    <hyperlink display="Data Backup Plan" location="Data_Backup_Plan" ref="D43"/>
    <hyperlink display="Contingency Plan §164.308(a)(7)(i)" location="Contingency_Plan" ref="C49"/>
    <hyperlink display="Disaster Recovery Plan" location="Disaster_Recovery_Plan" ref="D49"/>
    <hyperlink display="Emergency Mode Operation Plan" location="Emergency_Mode" ref="D50"/>
    <hyperlink display="Emergency Mode Operation Plan" location="Emergency_Mode" ref="D51"/>
    <hyperlink display="Contingency Plan §164.308(a)(7)(i)" location="Contingency_Plan" ref="C52"/>
    <hyperlink display="Testing and Revision Procedure" location="Testing_Revision" ref="D52"/>
    <hyperlink display="Applications and Data Criticality Analysis" location="Data_Criticality" ref="D53"/>
    <hyperlink display="Applications and Data Criticality Analysis" location="Data_Criticality" ref="D54"/>
    <hyperlink display="Evaluation §164.308(a)(8)" location="Evaluation" ref="C56"/>
    <hyperlink display="Evaluation §164.308(a)(8)" location="Evaluation" ref="C57"/>
    <hyperlink display="Business Associate Contracts and Other Arrangements §164.308(b)(1)" location="Bus_Assoc_Contracts_Arrange" ref="C59"/>
    <hyperlink display="Written Contract or Other Arrangement" location="Written_Contract" ref="D59"/>
    <hyperlink display="Business Associate Contracts and Other Arrangements §164.308(b)(1)" location="Bus_Assoc_Contracts_Arrange" ref="C60"/>
    <hyperlink display="Written Contract or Other Arrangement" location="Written_Contract" ref="D60"/>
    <hyperlink display="Facility Access Controls §164.310(a)(1)" location="Facility_Access_Cntrls" ref="C62"/>
    <hyperlink display="Contingency Operations" location="Contingency_Operations" ref="D62"/>
    <hyperlink display="Facility Security Plan" location="Facility_Security_Plan" ref="D63"/>
    <hyperlink display="Facility Security Plan" location="Facility_Security_Plan" ref="D64"/>
    <hyperlink display="Access Control and Validation Procedures" location="Access_Control_Val" ref="D65"/>
    <hyperlink display="Maintenance Records" location="Maint_Records" ref="D66"/>
    <hyperlink display="Workstation Use §164.310(b)" location="Workstation_Use" ref="C70"/>
    <hyperlink display="Workstation Security §164.310(c)" location="Workstation_Security" ref="C72"/>
    <hyperlink display="Workstation Security §164.310(c)" location="Workstation_Security" ref="C73"/>
    <hyperlink display="Device and Media Controls §164.310(d)(1)" location="DeviceandMedia_Controls" ref="C75"/>
    <hyperlink display="Disposal" location="Media_Disposal" ref="D75"/>
    <hyperlink display="Media Re-use" location="Media_Reuse" ref="D76"/>
    <hyperlink display="Accountability" location="Media_Accountability" ref="D77"/>
    <hyperlink display="Data Backup and Storage" location="Data_Backup_Storage" ref="D78"/>
    <hyperlink display="Access Control §164.312(a)(1)" location="Access_Control" ref="C80"/>
    <hyperlink display="Unique User Identification" location="User_ID" ref="D80"/>
    <hyperlink display="Emergency Access Procedures" location="Emergency_Access" ref="D83"/>
    <hyperlink display="Automatic Logoff" location="Auto_Logoff" ref="D84"/>
    <hyperlink display="Automatic Logoff" location="Auto_Logoff" ref="D85"/>
    <hyperlink display="Encryption and Decryption" location="Access_Cntrl_Encryption" ref="D86"/>
    <hyperlink display="Access Control §164.312(a)(1)" location="Access_Control" ref="C87"/>
    <hyperlink display="Access Control §164.312(a)(1)" location="Access_Control" ref="C88"/>
    <hyperlink display="Audit Controls §164.312(b)" location="Audit_Controls" ref="C90"/>
    <hyperlink display="Integrity §164.312(c)(1)" location="Integrity" ref="C94"/>
    <hyperlink display="Mechanism to Authenticate EPHI" location="Mech_2_Authenticate" ref="D94"/>
    <hyperlink display="Person or Entity Authentication §164.312(d)" location="Person_Entity_Authentication" ref="C96"/>
    <hyperlink display="Transmission Security §164.312(e)(1)" location="TRansmission_Security" ref="C98"/>
    <hyperlink display="Integrity Controls" location="Integrity_Controls" ref="D98"/>
    <hyperlink display="Integrity Controls" location="Integrity_Controls" ref="D99"/>
    <hyperlink display="Encryption" location="Trans_Sec_Encryption" ref="D100"/>
    <hyperlink display="Encryption" location="Trans_Sec_Encryption" ref="D101"/>
    <hyperlink display="Business Associate Contracts and Other Arrangements §164.314(a)(1)" location="Organization_Bus_Assoc_" ref="C103"/>
    <hyperlink display="Business Associate Contracts" location="Bus_Assoc_Contracts" ref="D103"/>
    <hyperlink display="Other Arrangements" location="Other_Arrangements" ref="D104"/>
    <hyperlink display="Other Arrangements" location="Other_Arrangements" ref="D105"/>
    <hyperlink display="Requirements for Group Health Plans §164.314(b)(1)" location="Group_Health_Plans" ref="C107"/>
    <hyperlink display="Plan Documents" location="Plan_Documents" ref="D107"/>
    <hyperlink display="Policy and Procedures §164.316(a)" location="Policy_and_Procedures" ref="C109"/>
    <hyperlink display="Policy and Procedures §164.316(a)" location="Policy_and_Procedures" ref="C110"/>
    <hyperlink display="Documentation §164.316(b)(1)" location="Documentation" ref="C112"/>
    <hyperlink display="Time Limit" location="Time_Limit" ref="D112"/>
    <hyperlink display="Availability" location="Availability" ref="D113"/>
    <hyperlink display="Updates" location="Updates" ref="D114"/>
  </hyperlinks>
  <printOptions/>
  <pageMargins bottom="1.0" footer="0.0" header="0.0" left="0.75" right="0.75" top="1.0"/>
  <pageSetup scale="54" orientation="landscape"/>
  <headerFooter>
    <oddHeader>&amp;LIndiana University School of Medicine HIPAA Security Assessment &amp;CCONFIDENTIAL INFORMATION The information in this report should be protected from inadvertent disclosure.</oddHeader>
    <oddFooter>&amp;L&amp;D&amp;CCONFIDENTIAL INFORMATION The information in this report should be protected from inadvertent disclosure.&amp;RPage &amp;P of </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17.13"/>
    <col customWidth="1" min="2" max="2" width="17.38"/>
    <col customWidth="1" min="3" max="3" width="65.63"/>
    <col customWidth="1" min="4" max="4" width="13.5"/>
    <col customWidth="1" min="5" max="5" width="17.13"/>
    <col customWidth="1" min="6" max="6" width="65.63"/>
    <col customWidth="1" min="7" max="26" width="9.13"/>
  </cols>
  <sheetData>
    <row r="1" ht="10.5" customHeight="1">
      <c r="A1" s="173" t="s">
        <v>24</v>
      </c>
      <c r="B1" s="174" t="s">
        <v>78</v>
      </c>
      <c r="C1" s="175"/>
      <c r="D1" s="176" t="s">
        <v>379</v>
      </c>
      <c r="E1" s="177" t="s">
        <v>79</v>
      </c>
      <c r="F1" s="178"/>
      <c r="G1" s="179"/>
      <c r="H1" s="179"/>
      <c r="I1" s="179"/>
      <c r="J1" s="179"/>
      <c r="K1" s="179"/>
      <c r="L1" s="179"/>
      <c r="M1" s="179"/>
      <c r="N1" s="179"/>
      <c r="O1" s="179"/>
      <c r="P1" s="179"/>
      <c r="Q1" s="179"/>
      <c r="R1" s="179"/>
      <c r="S1" s="179"/>
      <c r="T1" s="179"/>
      <c r="U1" s="179"/>
      <c r="V1" s="179"/>
      <c r="W1" s="179"/>
      <c r="X1" s="179"/>
      <c r="Y1" s="179"/>
      <c r="Z1" s="179"/>
    </row>
    <row r="2" ht="10.5" customHeight="1">
      <c r="A2" s="180"/>
      <c r="B2" s="181"/>
      <c r="C2" s="182"/>
      <c r="D2" s="183"/>
      <c r="E2" s="184"/>
      <c r="F2" s="185"/>
      <c r="G2" s="179"/>
      <c r="H2" s="179"/>
      <c r="I2" s="179"/>
      <c r="J2" s="179"/>
      <c r="K2" s="179"/>
      <c r="L2" s="179"/>
      <c r="M2" s="179"/>
      <c r="N2" s="179"/>
      <c r="O2" s="179"/>
      <c r="P2" s="179"/>
      <c r="Q2" s="179"/>
      <c r="R2" s="179"/>
      <c r="S2" s="179"/>
      <c r="T2" s="179"/>
      <c r="U2" s="179"/>
      <c r="V2" s="179"/>
      <c r="W2" s="179"/>
      <c r="X2" s="179"/>
      <c r="Y2" s="179"/>
      <c r="Z2" s="179"/>
    </row>
    <row r="3" ht="10.5" customHeight="1">
      <c r="A3" s="186" t="s">
        <v>89</v>
      </c>
      <c r="B3" s="186" t="s">
        <v>380</v>
      </c>
      <c r="C3" s="187" t="s">
        <v>381</v>
      </c>
      <c r="D3" s="188" t="s">
        <v>377</v>
      </c>
      <c r="E3" s="189" t="s">
        <v>91</v>
      </c>
      <c r="F3" s="119" t="s">
        <v>382</v>
      </c>
      <c r="G3" s="179"/>
      <c r="H3" s="179"/>
      <c r="I3" s="179"/>
      <c r="J3" s="179"/>
      <c r="K3" s="179"/>
      <c r="L3" s="179"/>
      <c r="M3" s="179"/>
      <c r="N3" s="179"/>
      <c r="O3" s="179"/>
      <c r="P3" s="179"/>
      <c r="Q3" s="179"/>
      <c r="R3" s="179"/>
      <c r="S3" s="179"/>
      <c r="T3" s="179"/>
      <c r="U3" s="179"/>
      <c r="V3" s="179"/>
      <c r="W3" s="179"/>
      <c r="X3" s="179"/>
      <c r="Y3" s="179"/>
      <c r="Z3" s="179"/>
    </row>
    <row r="4" ht="10.5" customHeight="1">
      <c r="A4" s="190"/>
      <c r="B4" s="190"/>
      <c r="C4" s="190"/>
      <c r="D4" s="188" t="s">
        <v>377</v>
      </c>
      <c r="E4" s="119" t="s">
        <v>95</v>
      </c>
      <c r="F4" s="119" t="s">
        <v>383</v>
      </c>
      <c r="G4" s="179"/>
      <c r="H4" s="179"/>
      <c r="I4" s="179"/>
      <c r="J4" s="179"/>
      <c r="K4" s="179"/>
      <c r="L4" s="179"/>
      <c r="M4" s="179"/>
      <c r="N4" s="179"/>
      <c r="O4" s="179"/>
      <c r="P4" s="179"/>
      <c r="Q4" s="179"/>
      <c r="R4" s="179"/>
      <c r="S4" s="179"/>
      <c r="T4" s="179"/>
      <c r="U4" s="179"/>
      <c r="V4" s="179"/>
      <c r="W4" s="179"/>
      <c r="X4" s="179"/>
      <c r="Y4" s="179"/>
      <c r="Z4" s="179"/>
    </row>
    <row r="5" ht="10.5" customHeight="1">
      <c r="A5" s="190"/>
      <c r="B5" s="190"/>
      <c r="C5" s="190"/>
      <c r="D5" s="188" t="s">
        <v>377</v>
      </c>
      <c r="E5" s="189" t="s">
        <v>98</v>
      </c>
      <c r="F5" s="119" t="s">
        <v>384</v>
      </c>
      <c r="G5" s="179"/>
      <c r="H5" s="179"/>
      <c r="I5" s="179"/>
      <c r="J5" s="179"/>
      <c r="K5" s="179"/>
      <c r="L5" s="179"/>
      <c r="M5" s="179"/>
      <c r="N5" s="179"/>
      <c r="O5" s="179"/>
      <c r="P5" s="179"/>
      <c r="Q5" s="179"/>
      <c r="R5" s="179"/>
      <c r="S5" s="179"/>
      <c r="T5" s="179"/>
      <c r="U5" s="179"/>
      <c r="V5" s="179"/>
      <c r="W5" s="179"/>
      <c r="X5" s="179"/>
      <c r="Y5" s="179"/>
      <c r="Z5" s="179"/>
    </row>
    <row r="6" ht="10.5" customHeight="1">
      <c r="A6" s="190"/>
      <c r="B6" s="191"/>
      <c r="C6" s="191"/>
      <c r="D6" s="188" t="s">
        <v>377</v>
      </c>
      <c r="E6" s="119" t="s">
        <v>101</v>
      </c>
      <c r="F6" s="119" t="s">
        <v>385</v>
      </c>
      <c r="G6" s="179"/>
      <c r="H6" s="179"/>
      <c r="I6" s="179"/>
      <c r="J6" s="179"/>
      <c r="K6" s="179"/>
      <c r="L6" s="179"/>
      <c r="M6" s="179"/>
      <c r="N6" s="179"/>
      <c r="O6" s="179"/>
      <c r="P6" s="179"/>
      <c r="Q6" s="179"/>
      <c r="R6" s="179"/>
      <c r="S6" s="179"/>
      <c r="T6" s="179"/>
      <c r="U6" s="179"/>
      <c r="V6" s="179"/>
      <c r="W6" s="179"/>
      <c r="X6" s="179"/>
      <c r="Y6" s="179"/>
      <c r="Z6" s="179"/>
    </row>
    <row r="7" ht="10.5" customHeight="1">
      <c r="A7" s="190"/>
      <c r="B7" s="192" t="s">
        <v>386</v>
      </c>
      <c r="C7" s="119" t="s">
        <v>387</v>
      </c>
      <c r="D7" s="188" t="s">
        <v>377</v>
      </c>
      <c r="E7" s="119" t="s">
        <v>107</v>
      </c>
      <c r="F7" s="119" t="s">
        <v>107</v>
      </c>
      <c r="G7" s="179"/>
      <c r="H7" s="179"/>
      <c r="I7" s="179"/>
      <c r="J7" s="179"/>
      <c r="K7" s="179"/>
      <c r="L7" s="179"/>
      <c r="M7" s="179"/>
      <c r="N7" s="179"/>
      <c r="O7" s="179"/>
      <c r="P7" s="179"/>
      <c r="Q7" s="179"/>
      <c r="R7" s="179"/>
      <c r="S7" s="179"/>
      <c r="T7" s="179"/>
      <c r="U7" s="179"/>
      <c r="V7" s="179"/>
      <c r="W7" s="179"/>
      <c r="X7" s="179"/>
      <c r="Y7" s="179"/>
      <c r="Z7" s="179"/>
    </row>
    <row r="8" ht="10.5" customHeight="1">
      <c r="A8" s="190"/>
      <c r="B8" s="186" t="s">
        <v>388</v>
      </c>
      <c r="C8" s="187" t="s">
        <v>389</v>
      </c>
      <c r="D8" s="188" t="s">
        <v>378</v>
      </c>
      <c r="E8" s="119" t="s">
        <v>112</v>
      </c>
      <c r="F8" s="119" t="s">
        <v>390</v>
      </c>
      <c r="G8" s="179"/>
      <c r="H8" s="179"/>
      <c r="I8" s="179"/>
      <c r="J8" s="179"/>
      <c r="K8" s="179"/>
      <c r="L8" s="179"/>
      <c r="M8" s="179"/>
      <c r="N8" s="179"/>
      <c r="O8" s="179"/>
      <c r="P8" s="179"/>
      <c r="Q8" s="179"/>
      <c r="R8" s="179"/>
      <c r="S8" s="179"/>
      <c r="T8" s="179"/>
      <c r="U8" s="179"/>
      <c r="V8" s="179"/>
      <c r="W8" s="179"/>
      <c r="X8" s="179"/>
      <c r="Y8" s="179"/>
      <c r="Z8" s="179"/>
    </row>
    <row r="9" ht="10.5" customHeight="1">
      <c r="A9" s="190"/>
      <c r="B9" s="190"/>
      <c r="C9" s="190"/>
      <c r="D9" s="188" t="s">
        <v>378</v>
      </c>
      <c r="E9" s="119" t="s">
        <v>115</v>
      </c>
      <c r="F9" s="119" t="s">
        <v>391</v>
      </c>
      <c r="G9" s="179"/>
      <c r="H9" s="179"/>
      <c r="I9" s="179"/>
      <c r="J9" s="179"/>
      <c r="K9" s="179"/>
      <c r="L9" s="179"/>
      <c r="M9" s="179"/>
      <c r="N9" s="179"/>
      <c r="O9" s="179"/>
      <c r="P9" s="179"/>
      <c r="Q9" s="179"/>
      <c r="R9" s="179"/>
      <c r="S9" s="179"/>
      <c r="T9" s="179"/>
      <c r="U9" s="179"/>
      <c r="V9" s="179"/>
      <c r="W9" s="179"/>
      <c r="X9" s="179"/>
      <c r="Y9" s="179"/>
      <c r="Z9" s="179"/>
    </row>
    <row r="10" ht="10.5" customHeight="1">
      <c r="A10" s="190"/>
      <c r="B10" s="191"/>
      <c r="C10" s="191"/>
      <c r="D10" s="188" t="s">
        <v>378</v>
      </c>
      <c r="E10" s="119" t="s">
        <v>120</v>
      </c>
      <c r="F10" s="119" t="s">
        <v>392</v>
      </c>
      <c r="G10" s="179"/>
      <c r="H10" s="179"/>
      <c r="I10" s="179"/>
      <c r="J10" s="179"/>
      <c r="K10" s="179"/>
      <c r="L10" s="179"/>
      <c r="M10" s="179"/>
      <c r="N10" s="179"/>
      <c r="O10" s="179"/>
      <c r="P10" s="179"/>
      <c r="Q10" s="179"/>
      <c r="R10" s="179"/>
      <c r="S10" s="179"/>
      <c r="T10" s="179"/>
      <c r="U10" s="179"/>
      <c r="V10" s="179"/>
      <c r="W10" s="179"/>
      <c r="X10" s="179"/>
      <c r="Y10" s="179"/>
      <c r="Z10" s="179"/>
    </row>
    <row r="11" ht="10.5" customHeight="1">
      <c r="A11" s="190"/>
      <c r="B11" s="186" t="s">
        <v>393</v>
      </c>
      <c r="C11" s="187" t="s">
        <v>394</v>
      </c>
      <c r="D11" s="188" t="s">
        <v>377</v>
      </c>
      <c r="E11" s="119" t="s">
        <v>131</v>
      </c>
      <c r="F11" s="119" t="s">
        <v>395</v>
      </c>
      <c r="G11" s="179"/>
      <c r="H11" s="179"/>
      <c r="I11" s="179"/>
      <c r="J11" s="179"/>
      <c r="K11" s="179"/>
      <c r="L11" s="179"/>
      <c r="M11" s="179"/>
      <c r="N11" s="179"/>
      <c r="O11" s="179"/>
      <c r="P11" s="179"/>
      <c r="Q11" s="179"/>
      <c r="R11" s="179"/>
      <c r="S11" s="179"/>
      <c r="T11" s="179"/>
      <c r="U11" s="179"/>
      <c r="V11" s="179"/>
      <c r="W11" s="179"/>
      <c r="X11" s="179"/>
      <c r="Y11" s="179"/>
      <c r="Z11" s="179"/>
    </row>
    <row r="12" ht="10.5" customHeight="1">
      <c r="A12" s="190"/>
      <c r="B12" s="190"/>
      <c r="C12" s="190"/>
      <c r="D12" s="188" t="s">
        <v>378</v>
      </c>
      <c r="E12" s="119" t="s">
        <v>134</v>
      </c>
      <c r="F12" s="119" t="s">
        <v>396</v>
      </c>
      <c r="G12" s="179"/>
      <c r="H12" s="179"/>
      <c r="I12" s="179"/>
      <c r="J12" s="179"/>
      <c r="K12" s="179"/>
      <c r="L12" s="179"/>
      <c r="M12" s="179"/>
      <c r="N12" s="179"/>
      <c r="O12" s="179"/>
      <c r="P12" s="179"/>
      <c r="Q12" s="179"/>
      <c r="R12" s="179"/>
      <c r="S12" s="179"/>
      <c r="T12" s="179"/>
      <c r="U12" s="179"/>
      <c r="V12" s="179"/>
      <c r="W12" s="179"/>
      <c r="X12" s="179"/>
      <c r="Y12" s="179"/>
      <c r="Z12" s="179"/>
    </row>
    <row r="13" ht="10.5" customHeight="1">
      <c r="A13" s="190"/>
      <c r="B13" s="191"/>
      <c r="C13" s="191"/>
      <c r="D13" s="188" t="s">
        <v>378</v>
      </c>
      <c r="E13" s="119" t="s">
        <v>137</v>
      </c>
      <c r="F13" s="119" t="s">
        <v>397</v>
      </c>
      <c r="G13" s="179"/>
      <c r="H13" s="179"/>
      <c r="I13" s="179"/>
      <c r="J13" s="179"/>
      <c r="K13" s="179"/>
      <c r="L13" s="179"/>
      <c r="M13" s="179"/>
      <c r="N13" s="179"/>
      <c r="O13" s="179"/>
      <c r="P13" s="179"/>
      <c r="Q13" s="179"/>
      <c r="R13" s="179"/>
      <c r="S13" s="179"/>
      <c r="T13" s="179"/>
      <c r="U13" s="179"/>
      <c r="V13" s="179"/>
      <c r="W13" s="179"/>
      <c r="X13" s="179"/>
      <c r="Y13" s="179"/>
      <c r="Z13" s="179"/>
    </row>
    <row r="14" ht="10.5" customHeight="1">
      <c r="A14" s="190"/>
      <c r="B14" s="186" t="s">
        <v>398</v>
      </c>
      <c r="C14" s="187" t="s">
        <v>399</v>
      </c>
      <c r="D14" s="188" t="s">
        <v>378</v>
      </c>
      <c r="E14" s="119" t="s">
        <v>146</v>
      </c>
      <c r="F14" s="119" t="s">
        <v>400</v>
      </c>
      <c r="G14" s="179"/>
      <c r="H14" s="179"/>
      <c r="I14" s="179"/>
      <c r="J14" s="179"/>
      <c r="K14" s="179"/>
      <c r="L14" s="179"/>
      <c r="M14" s="179"/>
      <c r="N14" s="179"/>
      <c r="O14" s="179"/>
      <c r="P14" s="179"/>
      <c r="Q14" s="179"/>
      <c r="R14" s="179"/>
      <c r="S14" s="179"/>
      <c r="T14" s="179"/>
      <c r="U14" s="179"/>
      <c r="V14" s="179"/>
      <c r="W14" s="179"/>
      <c r="X14" s="179"/>
      <c r="Y14" s="179"/>
      <c r="Z14" s="179"/>
    </row>
    <row r="15" ht="10.5" customHeight="1">
      <c r="A15" s="190"/>
      <c r="B15" s="190"/>
      <c r="C15" s="190"/>
      <c r="D15" s="188" t="s">
        <v>378</v>
      </c>
      <c r="E15" s="119" t="s">
        <v>153</v>
      </c>
      <c r="F15" s="119" t="s">
        <v>401</v>
      </c>
      <c r="G15" s="179"/>
      <c r="H15" s="179"/>
      <c r="I15" s="179"/>
      <c r="J15" s="179"/>
      <c r="K15" s="179"/>
      <c r="L15" s="179"/>
      <c r="M15" s="179"/>
      <c r="N15" s="179"/>
      <c r="O15" s="179"/>
      <c r="P15" s="179"/>
      <c r="Q15" s="179"/>
      <c r="R15" s="179"/>
      <c r="S15" s="179"/>
      <c r="T15" s="179"/>
      <c r="U15" s="179"/>
      <c r="V15" s="179"/>
      <c r="W15" s="179"/>
      <c r="X15" s="179"/>
      <c r="Y15" s="179"/>
      <c r="Z15" s="179"/>
    </row>
    <row r="16" ht="10.5" customHeight="1">
      <c r="A16" s="190"/>
      <c r="B16" s="190"/>
      <c r="C16" s="190"/>
      <c r="D16" s="188" t="s">
        <v>378</v>
      </c>
      <c r="E16" s="119" t="s">
        <v>163</v>
      </c>
      <c r="F16" s="119" t="s">
        <v>402</v>
      </c>
      <c r="G16" s="179"/>
      <c r="H16" s="179"/>
      <c r="I16" s="179"/>
      <c r="J16" s="179"/>
      <c r="K16" s="179"/>
      <c r="L16" s="179"/>
      <c r="M16" s="179"/>
      <c r="N16" s="179"/>
      <c r="O16" s="179"/>
      <c r="P16" s="179"/>
      <c r="Q16" s="179"/>
      <c r="R16" s="179"/>
      <c r="S16" s="179"/>
      <c r="T16" s="179"/>
      <c r="U16" s="179"/>
      <c r="V16" s="179"/>
      <c r="W16" s="179"/>
      <c r="X16" s="179"/>
      <c r="Y16" s="179"/>
      <c r="Z16" s="179"/>
    </row>
    <row r="17" ht="10.5" customHeight="1">
      <c r="A17" s="190"/>
      <c r="B17" s="191"/>
      <c r="C17" s="191"/>
      <c r="D17" s="188" t="s">
        <v>378</v>
      </c>
      <c r="E17" s="119" t="s">
        <v>170</v>
      </c>
      <c r="F17" s="119" t="s">
        <v>403</v>
      </c>
      <c r="G17" s="179"/>
      <c r="H17" s="179"/>
      <c r="I17" s="179"/>
      <c r="J17" s="179"/>
      <c r="K17" s="179"/>
      <c r="L17" s="179"/>
      <c r="M17" s="179"/>
      <c r="N17" s="179"/>
      <c r="O17" s="179"/>
      <c r="P17" s="179"/>
      <c r="Q17" s="179"/>
      <c r="R17" s="179"/>
      <c r="S17" s="179"/>
      <c r="T17" s="179"/>
      <c r="U17" s="179"/>
      <c r="V17" s="179"/>
      <c r="W17" s="179"/>
      <c r="X17" s="179"/>
      <c r="Y17" s="179"/>
      <c r="Z17" s="179"/>
    </row>
    <row r="18" ht="10.5" customHeight="1">
      <c r="A18" s="190"/>
      <c r="B18" s="192" t="s">
        <v>404</v>
      </c>
      <c r="C18" s="119" t="s">
        <v>405</v>
      </c>
      <c r="D18" s="188" t="s">
        <v>377</v>
      </c>
      <c r="E18" s="119" t="s">
        <v>179</v>
      </c>
      <c r="F18" s="119" t="s">
        <v>406</v>
      </c>
      <c r="G18" s="179"/>
      <c r="H18" s="179"/>
      <c r="I18" s="179"/>
      <c r="J18" s="179"/>
      <c r="K18" s="179"/>
      <c r="L18" s="179"/>
      <c r="M18" s="179"/>
      <c r="N18" s="179"/>
      <c r="O18" s="179"/>
      <c r="P18" s="179"/>
      <c r="Q18" s="179"/>
      <c r="R18" s="179"/>
      <c r="S18" s="179"/>
      <c r="T18" s="179"/>
      <c r="U18" s="179"/>
      <c r="V18" s="179"/>
      <c r="W18" s="179"/>
      <c r="X18" s="179"/>
      <c r="Y18" s="179"/>
      <c r="Z18" s="179"/>
    </row>
    <row r="19" ht="10.5" customHeight="1">
      <c r="A19" s="190"/>
      <c r="B19" s="186" t="s">
        <v>407</v>
      </c>
      <c r="C19" s="187" t="s">
        <v>408</v>
      </c>
      <c r="D19" s="188" t="s">
        <v>377</v>
      </c>
      <c r="E19" s="119" t="s">
        <v>192</v>
      </c>
      <c r="F19" s="119" t="s">
        <v>409</v>
      </c>
      <c r="G19" s="179"/>
      <c r="H19" s="179"/>
      <c r="I19" s="179"/>
      <c r="J19" s="179"/>
      <c r="K19" s="179"/>
      <c r="L19" s="179"/>
      <c r="M19" s="179"/>
      <c r="N19" s="179"/>
      <c r="O19" s="179"/>
      <c r="P19" s="179"/>
      <c r="Q19" s="179"/>
      <c r="R19" s="179"/>
      <c r="S19" s="179"/>
      <c r="T19" s="179"/>
      <c r="U19" s="179"/>
      <c r="V19" s="179"/>
      <c r="W19" s="179"/>
      <c r="X19" s="179"/>
      <c r="Y19" s="179"/>
      <c r="Z19" s="179"/>
    </row>
    <row r="20" ht="10.5" customHeight="1">
      <c r="A20" s="190"/>
      <c r="B20" s="190"/>
      <c r="C20" s="190"/>
      <c r="D20" s="188" t="s">
        <v>377</v>
      </c>
      <c r="E20" s="119" t="s">
        <v>211</v>
      </c>
      <c r="F20" s="119" t="s">
        <v>410</v>
      </c>
      <c r="G20" s="179"/>
      <c r="H20" s="179"/>
      <c r="I20" s="179"/>
      <c r="J20" s="179"/>
      <c r="K20" s="179"/>
      <c r="L20" s="179"/>
      <c r="M20" s="179"/>
      <c r="N20" s="179"/>
      <c r="O20" s="179"/>
      <c r="P20" s="179"/>
      <c r="Q20" s="179"/>
      <c r="R20" s="179"/>
      <c r="S20" s="179"/>
      <c r="T20" s="179"/>
      <c r="U20" s="179"/>
      <c r="V20" s="179"/>
      <c r="W20" s="179"/>
      <c r="X20" s="179"/>
      <c r="Y20" s="179"/>
      <c r="Z20" s="179"/>
    </row>
    <row r="21" ht="10.5" customHeight="1">
      <c r="A21" s="190"/>
      <c r="B21" s="190"/>
      <c r="C21" s="190"/>
      <c r="D21" s="188" t="s">
        <v>377</v>
      </c>
      <c r="E21" s="119" t="s">
        <v>215</v>
      </c>
      <c r="F21" s="119" t="s">
        <v>411</v>
      </c>
      <c r="G21" s="179"/>
      <c r="H21" s="179"/>
      <c r="I21" s="179"/>
      <c r="J21" s="179"/>
      <c r="K21" s="179"/>
      <c r="L21" s="179"/>
      <c r="M21" s="179"/>
      <c r="N21" s="179"/>
      <c r="O21" s="179"/>
      <c r="P21" s="179"/>
      <c r="Q21" s="179"/>
      <c r="R21" s="179"/>
      <c r="S21" s="179"/>
      <c r="T21" s="179"/>
      <c r="U21" s="179"/>
      <c r="V21" s="179"/>
      <c r="W21" s="179"/>
      <c r="X21" s="179"/>
      <c r="Y21" s="179"/>
      <c r="Z21" s="179"/>
    </row>
    <row r="22" ht="10.5" customHeight="1">
      <c r="A22" s="190"/>
      <c r="B22" s="190"/>
      <c r="C22" s="190"/>
      <c r="D22" s="188" t="s">
        <v>378</v>
      </c>
      <c r="E22" s="119" t="s">
        <v>222</v>
      </c>
      <c r="F22" s="119" t="s">
        <v>412</v>
      </c>
      <c r="G22" s="179"/>
      <c r="H22" s="179"/>
      <c r="I22" s="179"/>
      <c r="J22" s="179"/>
      <c r="K22" s="179"/>
      <c r="L22" s="179"/>
      <c r="M22" s="179"/>
      <c r="N22" s="179"/>
      <c r="O22" s="179"/>
      <c r="P22" s="179"/>
      <c r="Q22" s="179"/>
      <c r="R22" s="179"/>
      <c r="S22" s="179"/>
      <c r="T22" s="179"/>
      <c r="U22" s="179"/>
      <c r="V22" s="179"/>
      <c r="W22" s="179"/>
      <c r="X22" s="179"/>
      <c r="Y22" s="179"/>
      <c r="Z22" s="179"/>
    </row>
    <row r="23" ht="10.5" customHeight="1">
      <c r="A23" s="190"/>
      <c r="B23" s="191"/>
      <c r="C23" s="191"/>
      <c r="D23" s="188" t="s">
        <v>378</v>
      </c>
      <c r="E23" s="119" t="s">
        <v>226</v>
      </c>
      <c r="F23" s="119" t="s">
        <v>413</v>
      </c>
      <c r="G23" s="179"/>
      <c r="H23" s="179"/>
      <c r="I23" s="179"/>
      <c r="J23" s="179"/>
      <c r="K23" s="179"/>
      <c r="L23" s="179"/>
      <c r="M23" s="179"/>
      <c r="N23" s="179"/>
      <c r="O23" s="179"/>
      <c r="P23" s="179"/>
      <c r="Q23" s="179"/>
      <c r="R23" s="179"/>
      <c r="S23" s="179"/>
      <c r="T23" s="179"/>
      <c r="U23" s="179"/>
      <c r="V23" s="179"/>
      <c r="W23" s="179"/>
      <c r="X23" s="179"/>
      <c r="Y23" s="179"/>
      <c r="Z23" s="179"/>
    </row>
    <row r="24" ht="10.5" customHeight="1">
      <c r="A24" s="190"/>
      <c r="B24" s="192" t="s">
        <v>414</v>
      </c>
      <c r="C24" s="119" t="s">
        <v>415</v>
      </c>
      <c r="D24" s="188" t="s">
        <v>377</v>
      </c>
      <c r="E24" s="119" t="s">
        <v>107</v>
      </c>
      <c r="F24" s="119" t="s">
        <v>107</v>
      </c>
      <c r="G24" s="179"/>
      <c r="H24" s="179"/>
      <c r="I24" s="179"/>
      <c r="J24" s="179"/>
      <c r="K24" s="179"/>
      <c r="L24" s="179"/>
      <c r="M24" s="179"/>
      <c r="N24" s="179"/>
      <c r="O24" s="179"/>
      <c r="P24" s="179"/>
      <c r="Q24" s="179"/>
      <c r="R24" s="179"/>
      <c r="S24" s="179"/>
      <c r="T24" s="179"/>
      <c r="U24" s="179"/>
      <c r="V24" s="179"/>
      <c r="W24" s="179"/>
      <c r="X24" s="179"/>
      <c r="Y24" s="179"/>
      <c r="Z24" s="179"/>
    </row>
    <row r="25" ht="75.75" customHeight="1">
      <c r="A25" s="191"/>
      <c r="B25" s="192" t="s">
        <v>416</v>
      </c>
      <c r="C25" s="119" t="s">
        <v>417</v>
      </c>
      <c r="D25" s="188" t="s">
        <v>377</v>
      </c>
      <c r="E25" s="119" t="s">
        <v>239</v>
      </c>
      <c r="F25" s="119" t="s">
        <v>418</v>
      </c>
      <c r="G25" s="179"/>
      <c r="H25" s="179"/>
      <c r="I25" s="179"/>
      <c r="J25" s="179"/>
      <c r="K25" s="179"/>
      <c r="L25" s="179"/>
      <c r="M25" s="179"/>
      <c r="N25" s="179"/>
      <c r="O25" s="179"/>
      <c r="P25" s="179"/>
      <c r="Q25" s="179"/>
      <c r="R25" s="179"/>
      <c r="S25" s="179"/>
      <c r="T25" s="179"/>
      <c r="U25" s="179"/>
      <c r="V25" s="179"/>
      <c r="W25" s="179"/>
      <c r="X25" s="179"/>
      <c r="Y25" s="179"/>
      <c r="Z25" s="179"/>
    </row>
    <row r="26" ht="10.5" customHeight="1">
      <c r="A26" s="186" t="s">
        <v>47</v>
      </c>
      <c r="B26" s="186" t="s">
        <v>419</v>
      </c>
      <c r="C26" s="187" t="s">
        <v>420</v>
      </c>
      <c r="D26" s="188" t="s">
        <v>378</v>
      </c>
      <c r="E26" s="119" t="s">
        <v>246</v>
      </c>
      <c r="F26" s="119" t="s">
        <v>421</v>
      </c>
      <c r="G26" s="179"/>
      <c r="H26" s="179"/>
      <c r="I26" s="179"/>
      <c r="J26" s="179"/>
      <c r="K26" s="179"/>
      <c r="L26" s="179"/>
      <c r="M26" s="179"/>
      <c r="N26" s="179"/>
      <c r="O26" s="179"/>
      <c r="P26" s="179"/>
      <c r="Q26" s="179"/>
      <c r="R26" s="179"/>
      <c r="S26" s="179"/>
      <c r="T26" s="179"/>
      <c r="U26" s="179"/>
      <c r="V26" s="179"/>
      <c r="W26" s="179"/>
      <c r="X26" s="179"/>
      <c r="Y26" s="179"/>
      <c r="Z26" s="179"/>
    </row>
    <row r="27" ht="10.5" customHeight="1">
      <c r="A27" s="190"/>
      <c r="B27" s="190"/>
      <c r="C27" s="190"/>
      <c r="D27" s="188" t="s">
        <v>378</v>
      </c>
      <c r="E27" s="119" t="s">
        <v>249</v>
      </c>
      <c r="F27" s="119" t="s">
        <v>422</v>
      </c>
      <c r="G27" s="179"/>
      <c r="H27" s="179"/>
      <c r="I27" s="179"/>
      <c r="J27" s="179"/>
      <c r="K27" s="179"/>
      <c r="L27" s="179"/>
      <c r="M27" s="179"/>
      <c r="N27" s="179"/>
      <c r="O27" s="179"/>
      <c r="P27" s="179"/>
      <c r="Q27" s="179"/>
      <c r="R27" s="179"/>
      <c r="S27" s="179"/>
      <c r="T27" s="179"/>
      <c r="U27" s="179"/>
      <c r="V27" s="179"/>
      <c r="W27" s="179"/>
      <c r="X27" s="179"/>
      <c r="Y27" s="179"/>
      <c r="Z27" s="179"/>
    </row>
    <row r="28" ht="10.5" customHeight="1">
      <c r="A28" s="190"/>
      <c r="B28" s="190"/>
      <c r="C28" s="190"/>
      <c r="D28" s="188" t="s">
        <v>378</v>
      </c>
      <c r="E28" s="119" t="s">
        <v>254</v>
      </c>
      <c r="F28" s="119" t="s">
        <v>423</v>
      </c>
      <c r="G28" s="179"/>
      <c r="H28" s="179"/>
      <c r="I28" s="179"/>
      <c r="J28" s="179"/>
      <c r="K28" s="179"/>
      <c r="L28" s="179"/>
      <c r="M28" s="179"/>
      <c r="N28" s="179"/>
      <c r="O28" s="179"/>
      <c r="P28" s="179"/>
      <c r="Q28" s="179"/>
      <c r="R28" s="179"/>
      <c r="S28" s="179"/>
      <c r="T28" s="179"/>
      <c r="U28" s="179"/>
      <c r="V28" s="179"/>
      <c r="W28" s="179"/>
      <c r="X28" s="179"/>
      <c r="Y28" s="179"/>
      <c r="Z28" s="179"/>
    </row>
    <row r="29" ht="10.5" customHeight="1">
      <c r="A29" s="190"/>
      <c r="B29" s="191"/>
      <c r="C29" s="191"/>
      <c r="D29" s="188" t="s">
        <v>378</v>
      </c>
      <c r="E29" s="119" t="s">
        <v>257</v>
      </c>
      <c r="F29" s="119" t="s">
        <v>424</v>
      </c>
      <c r="G29" s="179"/>
      <c r="H29" s="179"/>
      <c r="I29" s="179"/>
      <c r="J29" s="179"/>
      <c r="K29" s="179"/>
      <c r="L29" s="179"/>
      <c r="M29" s="179"/>
      <c r="N29" s="179"/>
      <c r="O29" s="179"/>
      <c r="P29" s="179"/>
      <c r="Q29" s="179"/>
      <c r="R29" s="179"/>
      <c r="S29" s="179"/>
      <c r="T29" s="179"/>
      <c r="U29" s="179"/>
      <c r="V29" s="179"/>
      <c r="W29" s="179"/>
      <c r="X29" s="179"/>
      <c r="Y29" s="179"/>
      <c r="Z29" s="179"/>
    </row>
    <row r="30" ht="10.5" customHeight="1">
      <c r="A30" s="190"/>
      <c r="B30" s="192" t="s">
        <v>425</v>
      </c>
      <c r="C30" s="119" t="s">
        <v>426</v>
      </c>
      <c r="D30" s="188" t="s">
        <v>377</v>
      </c>
      <c r="E30" s="119" t="s">
        <v>107</v>
      </c>
      <c r="F30" s="119" t="s">
        <v>107</v>
      </c>
      <c r="G30" s="179"/>
      <c r="H30" s="179"/>
      <c r="I30" s="179"/>
      <c r="J30" s="179"/>
      <c r="K30" s="179"/>
      <c r="L30" s="179"/>
      <c r="M30" s="179"/>
      <c r="N30" s="179"/>
      <c r="O30" s="179"/>
      <c r="P30" s="179"/>
      <c r="Q30" s="179"/>
      <c r="R30" s="179"/>
      <c r="S30" s="179"/>
      <c r="T30" s="179"/>
      <c r="U30" s="179"/>
      <c r="V30" s="179"/>
      <c r="W30" s="179"/>
      <c r="X30" s="179"/>
      <c r="Y30" s="179"/>
      <c r="Z30" s="179"/>
    </row>
    <row r="31" ht="38.25" customHeight="1">
      <c r="A31" s="190"/>
      <c r="B31" s="192" t="s">
        <v>427</v>
      </c>
      <c r="C31" s="119" t="s">
        <v>428</v>
      </c>
      <c r="D31" s="188" t="s">
        <v>377</v>
      </c>
      <c r="E31" s="119" t="s">
        <v>107</v>
      </c>
      <c r="F31" s="119" t="s">
        <v>107</v>
      </c>
      <c r="G31" s="179"/>
      <c r="H31" s="179"/>
      <c r="I31" s="179"/>
      <c r="J31" s="179"/>
      <c r="K31" s="179"/>
      <c r="L31" s="179"/>
      <c r="M31" s="179"/>
      <c r="N31" s="179"/>
      <c r="O31" s="179"/>
      <c r="P31" s="179"/>
      <c r="Q31" s="179"/>
      <c r="R31" s="179"/>
      <c r="S31" s="179"/>
      <c r="T31" s="179"/>
      <c r="U31" s="179"/>
      <c r="V31" s="179"/>
      <c r="W31" s="179"/>
      <c r="X31" s="179"/>
      <c r="Y31" s="179"/>
      <c r="Z31" s="179"/>
    </row>
    <row r="32" ht="10.5" customHeight="1">
      <c r="A32" s="190"/>
      <c r="B32" s="186" t="s">
        <v>429</v>
      </c>
      <c r="C32" s="187" t="s">
        <v>430</v>
      </c>
      <c r="D32" s="188" t="s">
        <v>377</v>
      </c>
      <c r="E32" s="119" t="s">
        <v>276</v>
      </c>
      <c r="F32" s="119" t="s">
        <v>431</v>
      </c>
      <c r="G32" s="179"/>
      <c r="H32" s="179"/>
      <c r="I32" s="179"/>
      <c r="J32" s="179"/>
      <c r="K32" s="179"/>
      <c r="L32" s="179"/>
      <c r="M32" s="179"/>
      <c r="N32" s="179"/>
      <c r="O32" s="179"/>
      <c r="P32" s="179"/>
      <c r="Q32" s="179"/>
      <c r="R32" s="179"/>
      <c r="S32" s="179"/>
      <c r="T32" s="179"/>
      <c r="U32" s="179"/>
      <c r="V32" s="179"/>
      <c r="W32" s="179"/>
      <c r="X32" s="179"/>
      <c r="Y32" s="179"/>
      <c r="Z32" s="179"/>
    </row>
    <row r="33" ht="10.5" customHeight="1">
      <c r="A33" s="190"/>
      <c r="B33" s="190"/>
      <c r="C33" s="190"/>
      <c r="D33" s="188" t="s">
        <v>377</v>
      </c>
      <c r="E33" s="119" t="s">
        <v>280</v>
      </c>
      <c r="F33" s="119" t="s">
        <v>432</v>
      </c>
      <c r="G33" s="179"/>
      <c r="H33" s="179"/>
      <c r="I33" s="179"/>
      <c r="J33" s="179"/>
      <c r="K33" s="179"/>
      <c r="L33" s="179"/>
      <c r="M33" s="179"/>
      <c r="N33" s="179"/>
      <c r="O33" s="179"/>
      <c r="P33" s="179"/>
      <c r="Q33" s="179"/>
      <c r="R33" s="179"/>
      <c r="S33" s="179"/>
      <c r="T33" s="179"/>
      <c r="U33" s="179"/>
      <c r="V33" s="179"/>
      <c r="W33" s="179"/>
      <c r="X33" s="179"/>
      <c r="Y33" s="179"/>
      <c r="Z33" s="179"/>
    </row>
    <row r="34" ht="10.5" customHeight="1">
      <c r="A34" s="190"/>
      <c r="B34" s="190"/>
      <c r="C34" s="190"/>
      <c r="D34" s="188" t="s">
        <v>378</v>
      </c>
      <c r="E34" s="119" t="s">
        <v>283</v>
      </c>
      <c r="F34" s="119" t="s">
        <v>433</v>
      </c>
      <c r="G34" s="179"/>
      <c r="H34" s="179"/>
      <c r="I34" s="179"/>
      <c r="J34" s="179"/>
      <c r="K34" s="179"/>
      <c r="L34" s="179"/>
      <c r="M34" s="179"/>
      <c r="N34" s="179"/>
      <c r="O34" s="179"/>
      <c r="P34" s="179"/>
      <c r="Q34" s="179"/>
      <c r="R34" s="179"/>
      <c r="S34" s="179"/>
      <c r="T34" s="179"/>
      <c r="U34" s="179"/>
      <c r="V34" s="179"/>
      <c r="W34" s="179"/>
      <c r="X34" s="179"/>
      <c r="Y34" s="179"/>
      <c r="Z34" s="179"/>
    </row>
    <row r="35" ht="10.5" customHeight="1">
      <c r="A35" s="191"/>
      <c r="B35" s="191"/>
      <c r="C35" s="191"/>
      <c r="D35" s="188" t="s">
        <v>378</v>
      </c>
      <c r="E35" s="119" t="s">
        <v>286</v>
      </c>
      <c r="F35" s="119" t="s">
        <v>434</v>
      </c>
      <c r="G35" s="179"/>
      <c r="H35" s="179"/>
      <c r="I35" s="179"/>
      <c r="J35" s="179"/>
      <c r="K35" s="179"/>
      <c r="L35" s="179"/>
      <c r="M35" s="179"/>
      <c r="N35" s="179"/>
      <c r="O35" s="179"/>
      <c r="P35" s="179"/>
      <c r="Q35" s="179"/>
      <c r="R35" s="179"/>
      <c r="S35" s="179"/>
      <c r="T35" s="179"/>
      <c r="U35" s="179"/>
      <c r="V35" s="179"/>
      <c r="W35" s="179"/>
      <c r="X35" s="179"/>
      <c r="Y35" s="179"/>
      <c r="Z35" s="179"/>
    </row>
    <row r="36" ht="10.5" customHeight="1">
      <c r="A36" s="186" t="s">
        <v>56</v>
      </c>
      <c r="B36" s="186" t="s">
        <v>435</v>
      </c>
      <c r="C36" s="187" t="s">
        <v>436</v>
      </c>
      <c r="D36" s="188" t="s">
        <v>377</v>
      </c>
      <c r="E36" s="119" t="s">
        <v>291</v>
      </c>
      <c r="F36" s="119" t="s">
        <v>437</v>
      </c>
      <c r="G36" s="179"/>
      <c r="H36" s="179"/>
      <c r="I36" s="179"/>
      <c r="J36" s="179"/>
      <c r="K36" s="179"/>
      <c r="L36" s="179"/>
      <c r="M36" s="179"/>
      <c r="N36" s="179"/>
      <c r="O36" s="179"/>
      <c r="P36" s="179"/>
      <c r="Q36" s="179"/>
      <c r="R36" s="179"/>
      <c r="S36" s="179"/>
      <c r="T36" s="179"/>
      <c r="U36" s="179"/>
      <c r="V36" s="179"/>
      <c r="W36" s="179"/>
      <c r="X36" s="179"/>
      <c r="Y36" s="179"/>
      <c r="Z36" s="179"/>
    </row>
    <row r="37" ht="10.5" customHeight="1">
      <c r="A37" s="190"/>
      <c r="B37" s="190"/>
      <c r="C37" s="190"/>
      <c r="D37" s="188" t="s">
        <v>377</v>
      </c>
      <c r="E37" s="119" t="s">
        <v>298</v>
      </c>
      <c r="F37" s="119" t="s">
        <v>438</v>
      </c>
      <c r="G37" s="179"/>
      <c r="H37" s="179"/>
      <c r="I37" s="179"/>
      <c r="J37" s="179"/>
      <c r="K37" s="179"/>
      <c r="L37" s="179"/>
      <c r="M37" s="179"/>
      <c r="N37" s="179"/>
      <c r="O37" s="179"/>
      <c r="P37" s="179"/>
      <c r="Q37" s="179"/>
      <c r="R37" s="179"/>
      <c r="S37" s="179"/>
      <c r="T37" s="179"/>
      <c r="U37" s="179"/>
      <c r="V37" s="179"/>
      <c r="W37" s="179"/>
      <c r="X37" s="179"/>
      <c r="Y37" s="179"/>
      <c r="Z37" s="179"/>
    </row>
    <row r="38" ht="10.5" customHeight="1">
      <c r="A38" s="190"/>
      <c r="B38" s="190"/>
      <c r="C38" s="190"/>
      <c r="D38" s="188" t="s">
        <v>378</v>
      </c>
      <c r="E38" s="119" t="s">
        <v>301</v>
      </c>
      <c r="F38" s="119" t="s">
        <v>439</v>
      </c>
      <c r="G38" s="179"/>
      <c r="H38" s="179"/>
      <c r="I38" s="179"/>
      <c r="J38" s="179"/>
      <c r="K38" s="179"/>
      <c r="L38" s="179"/>
      <c r="M38" s="179"/>
      <c r="N38" s="179"/>
      <c r="O38" s="179"/>
      <c r="P38" s="179"/>
      <c r="Q38" s="179"/>
      <c r="R38" s="179"/>
      <c r="S38" s="179"/>
      <c r="T38" s="179"/>
      <c r="U38" s="179"/>
      <c r="V38" s="179"/>
      <c r="W38" s="179"/>
      <c r="X38" s="179"/>
      <c r="Y38" s="179"/>
      <c r="Z38" s="179"/>
    </row>
    <row r="39" ht="10.5" customHeight="1">
      <c r="A39" s="190"/>
      <c r="B39" s="191"/>
      <c r="C39" s="191"/>
      <c r="D39" s="188" t="s">
        <v>378</v>
      </c>
      <c r="E39" s="119" t="s">
        <v>306</v>
      </c>
      <c r="F39" s="119" t="s">
        <v>440</v>
      </c>
      <c r="G39" s="179"/>
      <c r="H39" s="179"/>
      <c r="I39" s="179"/>
      <c r="J39" s="179"/>
      <c r="K39" s="179"/>
      <c r="L39" s="179"/>
      <c r="M39" s="179"/>
      <c r="N39" s="179"/>
      <c r="O39" s="179"/>
      <c r="P39" s="179"/>
      <c r="Q39" s="179"/>
      <c r="R39" s="179"/>
      <c r="S39" s="179"/>
      <c r="T39" s="179"/>
      <c r="U39" s="179"/>
      <c r="V39" s="179"/>
      <c r="W39" s="179"/>
      <c r="X39" s="179"/>
      <c r="Y39" s="179"/>
      <c r="Z39" s="179"/>
    </row>
    <row r="40" ht="10.5" customHeight="1">
      <c r="A40" s="190"/>
      <c r="B40" s="192" t="s">
        <v>441</v>
      </c>
      <c r="C40" s="119" t="s">
        <v>442</v>
      </c>
      <c r="D40" s="188" t="s">
        <v>377</v>
      </c>
      <c r="E40" s="119" t="s">
        <v>107</v>
      </c>
      <c r="F40" s="119" t="s">
        <v>107</v>
      </c>
      <c r="G40" s="179"/>
      <c r="H40" s="179"/>
      <c r="I40" s="179"/>
      <c r="J40" s="179"/>
      <c r="K40" s="179"/>
      <c r="L40" s="179"/>
      <c r="M40" s="179"/>
      <c r="N40" s="179"/>
      <c r="O40" s="179"/>
      <c r="P40" s="179"/>
      <c r="Q40" s="179"/>
      <c r="R40" s="179"/>
      <c r="S40" s="179"/>
      <c r="T40" s="179"/>
      <c r="U40" s="179"/>
      <c r="V40" s="179"/>
      <c r="W40" s="179"/>
      <c r="X40" s="179"/>
      <c r="Y40" s="179"/>
      <c r="Z40" s="179"/>
    </row>
    <row r="41" ht="27.0" customHeight="1">
      <c r="A41" s="190"/>
      <c r="B41" s="192" t="s">
        <v>443</v>
      </c>
      <c r="C41" s="119" t="s">
        <v>444</v>
      </c>
      <c r="D41" s="188" t="s">
        <v>378</v>
      </c>
      <c r="E41" s="119" t="s">
        <v>325</v>
      </c>
      <c r="F41" s="119" t="s">
        <v>445</v>
      </c>
      <c r="G41" s="179"/>
      <c r="H41" s="179"/>
      <c r="I41" s="179"/>
      <c r="J41" s="179"/>
      <c r="K41" s="179"/>
      <c r="L41" s="179"/>
      <c r="M41" s="179"/>
      <c r="N41" s="179"/>
      <c r="O41" s="179"/>
      <c r="P41" s="179"/>
      <c r="Q41" s="179"/>
      <c r="R41" s="179"/>
      <c r="S41" s="179"/>
      <c r="T41" s="179"/>
      <c r="U41" s="179"/>
      <c r="V41" s="179"/>
      <c r="W41" s="179"/>
      <c r="X41" s="179"/>
      <c r="Y41" s="179"/>
      <c r="Z41" s="179"/>
    </row>
    <row r="42" ht="38.25" customHeight="1">
      <c r="A42" s="190"/>
      <c r="B42" s="192" t="s">
        <v>446</v>
      </c>
      <c r="C42" s="119" t="s">
        <v>447</v>
      </c>
      <c r="D42" s="188" t="s">
        <v>377</v>
      </c>
      <c r="E42" s="119" t="s">
        <v>107</v>
      </c>
      <c r="F42" s="119" t="s">
        <v>107</v>
      </c>
      <c r="G42" s="179"/>
      <c r="H42" s="179"/>
      <c r="I42" s="179"/>
      <c r="J42" s="179"/>
      <c r="K42" s="179"/>
      <c r="L42" s="179"/>
      <c r="M42" s="179"/>
      <c r="N42" s="179"/>
      <c r="O42" s="179"/>
      <c r="P42" s="179"/>
      <c r="Q42" s="179"/>
      <c r="R42" s="179"/>
      <c r="S42" s="179"/>
      <c r="T42" s="179"/>
      <c r="U42" s="179"/>
      <c r="V42" s="179"/>
      <c r="W42" s="179"/>
      <c r="X42" s="179"/>
      <c r="Y42" s="179"/>
      <c r="Z42" s="179"/>
    </row>
    <row r="43" ht="10.5" customHeight="1">
      <c r="A43" s="190"/>
      <c r="B43" s="186" t="s">
        <v>448</v>
      </c>
      <c r="C43" s="187" t="s">
        <v>449</v>
      </c>
      <c r="D43" s="188" t="s">
        <v>378</v>
      </c>
      <c r="E43" s="119" t="s">
        <v>334</v>
      </c>
      <c r="F43" s="119" t="s">
        <v>450</v>
      </c>
      <c r="G43" s="179"/>
      <c r="H43" s="179"/>
      <c r="I43" s="179"/>
      <c r="J43" s="179"/>
      <c r="K43" s="179"/>
      <c r="L43" s="179"/>
      <c r="M43" s="179"/>
      <c r="N43" s="179"/>
      <c r="O43" s="179"/>
      <c r="P43" s="179"/>
      <c r="Q43" s="179"/>
      <c r="R43" s="179"/>
      <c r="S43" s="179"/>
      <c r="T43" s="179"/>
      <c r="U43" s="179"/>
      <c r="V43" s="179"/>
      <c r="W43" s="179"/>
      <c r="X43" s="179"/>
      <c r="Y43" s="179"/>
      <c r="Z43" s="179"/>
    </row>
    <row r="44" ht="10.5" customHeight="1">
      <c r="A44" s="191"/>
      <c r="B44" s="191"/>
      <c r="C44" s="191"/>
      <c r="D44" s="122" t="s">
        <v>378</v>
      </c>
      <c r="E44" s="119" t="s">
        <v>339</v>
      </c>
      <c r="F44" s="119" t="s">
        <v>451</v>
      </c>
      <c r="G44" s="179"/>
      <c r="H44" s="179"/>
      <c r="I44" s="179"/>
      <c r="J44" s="179"/>
      <c r="K44" s="179"/>
      <c r="L44" s="179"/>
      <c r="M44" s="179"/>
      <c r="N44" s="179"/>
      <c r="O44" s="179"/>
      <c r="P44" s="179"/>
      <c r="Q44" s="179"/>
      <c r="R44" s="179"/>
      <c r="S44" s="179"/>
      <c r="T44" s="179"/>
      <c r="U44" s="179"/>
      <c r="V44" s="179"/>
      <c r="W44" s="179"/>
      <c r="X44" s="179"/>
      <c r="Y44" s="179"/>
      <c r="Z44" s="179"/>
    </row>
    <row r="45" ht="10.5" customHeight="1">
      <c r="A45" s="186" t="s">
        <v>67</v>
      </c>
      <c r="B45" s="186" t="s">
        <v>452</v>
      </c>
      <c r="C45" s="187" t="s">
        <v>453</v>
      </c>
      <c r="D45" s="188" t="s">
        <v>377</v>
      </c>
      <c r="E45" s="119" t="s">
        <v>346</v>
      </c>
      <c r="F45" s="119" t="s">
        <v>454</v>
      </c>
      <c r="G45" s="179"/>
      <c r="H45" s="179"/>
      <c r="I45" s="179"/>
      <c r="J45" s="179"/>
      <c r="K45" s="179"/>
      <c r="L45" s="179"/>
      <c r="M45" s="179"/>
      <c r="N45" s="179"/>
      <c r="O45" s="179"/>
      <c r="P45" s="179"/>
      <c r="Q45" s="179"/>
      <c r="R45" s="179"/>
      <c r="S45" s="179"/>
      <c r="T45" s="179"/>
      <c r="U45" s="179"/>
      <c r="V45" s="179"/>
      <c r="W45" s="179"/>
      <c r="X45" s="179"/>
      <c r="Y45" s="179"/>
      <c r="Z45" s="179"/>
    </row>
    <row r="46" ht="10.5" customHeight="1">
      <c r="A46" s="190"/>
      <c r="B46" s="190"/>
      <c r="C46" s="190"/>
      <c r="D46" s="193" t="s">
        <v>377</v>
      </c>
      <c r="E46" s="187" t="s">
        <v>349</v>
      </c>
      <c r="F46" s="119" t="s">
        <v>455</v>
      </c>
      <c r="G46" s="179"/>
      <c r="H46" s="179"/>
      <c r="I46" s="179"/>
      <c r="J46" s="179"/>
      <c r="K46" s="179"/>
      <c r="L46" s="179"/>
      <c r="M46" s="179"/>
      <c r="N46" s="179"/>
      <c r="O46" s="179"/>
      <c r="P46" s="179"/>
      <c r="Q46" s="179"/>
      <c r="R46" s="179"/>
      <c r="S46" s="179"/>
      <c r="T46" s="179"/>
      <c r="U46" s="179"/>
      <c r="V46" s="179"/>
      <c r="W46" s="179"/>
      <c r="X46" s="179"/>
      <c r="Y46" s="179"/>
      <c r="Z46" s="179"/>
    </row>
    <row r="47" ht="10.5" customHeight="1">
      <c r="A47" s="190"/>
      <c r="B47" s="191"/>
      <c r="C47" s="191"/>
      <c r="D47" s="191"/>
      <c r="E47" s="191"/>
      <c r="F47" s="119" t="s">
        <v>456</v>
      </c>
      <c r="G47" s="179"/>
      <c r="H47" s="179"/>
      <c r="I47" s="179"/>
      <c r="J47" s="179"/>
      <c r="K47" s="179"/>
      <c r="L47" s="179"/>
      <c r="M47" s="179"/>
      <c r="N47" s="179"/>
      <c r="O47" s="179"/>
      <c r="P47" s="179"/>
      <c r="Q47" s="179"/>
      <c r="R47" s="179"/>
      <c r="S47" s="179"/>
      <c r="T47" s="179"/>
      <c r="U47" s="179"/>
      <c r="V47" s="179"/>
      <c r="W47" s="179"/>
      <c r="X47" s="179"/>
      <c r="Y47" s="179"/>
      <c r="Z47" s="179"/>
    </row>
    <row r="48" ht="105.0" customHeight="1">
      <c r="A48" s="191"/>
      <c r="B48" s="192" t="s">
        <v>457</v>
      </c>
      <c r="C48" s="119" t="s">
        <v>458</v>
      </c>
      <c r="D48" s="188" t="s">
        <v>377</v>
      </c>
      <c r="E48" s="119" t="s">
        <v>355</v>
      </c>
      <c r="F48" s="119" t="s">
        <v>459</v>
      </c>
      <c r="G48" s="179"/>
      <c r="H48" s="179"/>
      <c r="I48" s="179"/>
      <c r="J48" s="179"/>
      <c r="K48" s="179"/>
      <c r="L48" s="179"/>
      <c r="M48" s="179"/>
      <c r="N48" s="179"/>
      <c r="O48" s="179"/>
      <c r="P48" s="179"/>
      <c r="Q48" s="179"/>
      <c r="R48" s="179"/>
      <c r="S48" s="179"/>
      <c r="T48" s="179"/>
      <c r="U48" s="179"/>
      <c r="V48" s="179"/>
      <c r="W48" s="179"/>
      <c r="X48" s="179"/>
      <c r="Y48" s="179"/>
      <c r="Z48" s="179"/>
    </row>
    <row r="49" ht="10.5" customHeight="1">
      <c r="A49" s="186" t="s">
        <v>359</v>
      </c>
      <c r="B49" s="192" t="s">
        <v>460</v>
      </c>
      <c r="C49" s="119" t="s">
        <v>461</v>
      </c>
      <c r="D49" s="188" t="s">
        <v>377</v>
      </c>
      <c r="E49" s="119" t="s">
        <v>107</v>
      </c>
      <c r="F49" s="119" t="s">
        <v>107</v>
      </c>
      <c r="G49" s="179"/>
      <c r="H49" s="179"/>
      <c r="I49" s="179"/>
      <c r="J49" s="179"/>
      <c r="K49" s="179"/>
      <c r="L49" s="179"/>
      <c r="M49" s="179"/>
      <c r="N49" s="179"/>
      <c r="O49" s="179"/>
      <c r="P49" s="179"/>
      <c r="Q49" s="179"/>
      <c r="R49" s="179"/>
      <c r="S49" s="179"/>
      <c r="T49" s="179"/>
      <c r="U49" s="179"/>
      <c r="V49" s="179"/>
      <c r="W49" s="179"/>
      <c r="X49" s="179"/>
      <c r="Y49" s="179"/>
      <c r="Z49" s="179"/>
    </row>
    <row r="50" ht="10.5" customHeight="1">
      <c r="A50" s="190"/>
      <c r="B50" s="186" t="s">
        <v>462</v>
      </c>
      <c r="C50" s="187" t="s">
        <v>463</v>
      </c>
      <c r="D50" s="188" t="s">
        <v>377</v>
      </c>
      <c r="E50" s="119" t="s">
        <v>367</v>
      </c>
      <c r="F50" s="119" t="s">
        <v>464</v>
      </c>
      <c r="G50" s="179"/>
      <c r="H50" s="179"/>
      <c r="I50" s="179"/>
      <c r="J50" s="179"/>
      <c r="K50" s="179"/>
      <c r="L50" s="179"/>
      <c r="M50" s="179"/>
      <c r="N50" s="179"/>
      <c r="O50" s="179"/>
      <c r="P50" s="179"/>
      <c r="Q50" s="179"/>
      <c r="R50" s="179"/>
      <c r="S50" s="179"/>
      <c r="T50" s="179"/>
      <c r="U50" s="179"/>
      <c r="V50" s="179"/>
      <c r="W50" s="179"/>
      <c r="X50" s="179"/>
      <c r="Y50" s="179"/>
      <c r="Z50" s="179"/>
    </row>
    <row r="51" ht="10.5" customHeight="1">
      <c r="A51" s="190"/>
      <c r="B51" s="190"/>
      <c r="C51" s="190"/>
      <c r="D51" s="188" t="s">
        <v>377</v>
      </c>
      <c r="E51" s="119" t="s">
        <v>370</v>
      </c>
      <c r="F51" s="119" t="s">
        <v>465</v>
      </c>
      <c r="G51" s="179"/>
      <c r="H51" s="179"/>
      <c r="I51" s="179"/>
      <c r="J51" s="179"/>
      <c r="K51" s="179"/>
      <c r="L51" s="179"/>
      <c r="M51" s="179"/>
      <c r="N51" s="179"/>
      <c r="O51" s="179"/>
      <c r="P51" s="179"/>
      <c r="Q51" s="179"/>
      <c r="R51" s="179"/>
      <c r="S51" s="179"/>
      <c r="T51" s="179"/>
      <c r="U51" s="179"/>
      <c r="V51" s="179"/>
      <c r="W51" s="179"/>
      <c r="X51" s="179"/>
      <c r="Y51" s="179"/>
      <c r="Z51" s="179"/>
    </row>
    <row r="52" ht="10.5" customHeight="1">
      <c r="A52" s="191"/>
      <c r="B52" s="191"/>
      <c r="C52" s="191"/>
      <c r="D52" s="188" t="s">
        <v>377</v>
      </c>
      <c r="E52" s="119" t="s">
        <v>373</v>
      </c>
      <c r="F52" s="119" t="s">
        <v>466</v>
      </c>
      <c r="G52" s="179"/>
      <c r="H52" s="179"/>
      <c r="I52" s="179"/>
      <c r="J52" s="179"/>
      <c r="K52" s="179"/>
      <c r="L52" s="179"/>
      <c r="M52" s="179"/>
      <c r="N52" s="179"/>
      <c r="O52" s="179"/>
      <c r="P52" s="179"/>
      <c r="Q52" s="179"/>
      <c r="R52" s="179"/>
      <c r="S52" s="179"/>
      <c r="T52" s="179"/>
      <c r="U52" s="179"/>
      <c r="V52" s="179"/>
      <c r="W52" s="179"/>
      <c r="X52" s="179"/>
      <c r="Y52" s="179"/>
      <c r="Z52" s="179"/>
    </row>
    <row r="53" ht="10.5" customHeight="1">
      <c r="A53" s="179"/>
      <c r="B53" s="179"/>
      <c r="C53" s="179"/>
      <c r="D53" s="179"/>
      <c r="E53" s="179"/>
      <c r="F53" s="194"/>
      <c r="G53" s="179"/>
      <c r="H53" s="179"/>
      <c r="I53" s="179"/>
      <c r="J53" s="179"/>
      <c r="K53" s="179"/>
      <c r="L53" s="179"/>
      <c r="M53" s="179"/>
      <c r="N53" s="179"/>
      <c r="O53" s="179"/>
      <c r="P53" s="179"/>
      <c r="Q53" s="179"/>
      <c r="R53" s="179"/>
      <c r="S53" s="179"/>
      <c r="T53" s="179"/>
      <c r="U53" s="179"/>
      <c r="V53" s="179"/>
      <c r="W53" s="179"/>
      <c r="X53" s="179"/>
      <c r="Y53" s="179"/>
      <c r="Z53" s="179"/>
    </row>
    <row r="54" ht="10.5" customHeight="1">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row>
    <row r="55" ht="10.5" customHeight="1">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row>
    <row r="56" ht="10.5" customHeight="1">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row>
    <row r="57" ht="10.5" customHeight="1">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row>
    <row r="58" ht="10.5" customHeight="1">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row>
    <row r="59" ht="10.5" customHeight="1">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row>
    <row r="60" ht="10.5" customHeight="1">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row>
    <row r="61" ht="10.5" customHeight="1">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row>
    <row r="62" ht="10.5" customHeight="1">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row>
    <row r="63" ht="10.5" customHeight="1">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row>
    <row r="64" ht="10.5" customHeight="1">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row>
    <row r="65" ht="10.5" customHeight="1">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row>
    <row r="66" ht="10.5" customHeight="1">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row>
    <row r="67" ht="10.5" customHeight="1">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row>
    <row r="68" ht="10.5" customHeight="1">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row>
    <row r="69" ht="10.5" customHeight="1">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row>
    <row r="70" ht="10.5" customHeight="1">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row>
    <row r="71" ht="10.5" customHeight="1">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row>
    <row r="72" ht="10.5" customHeight="1">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row>
    <row r="73" ht="10.5" customHeight="1">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row>
    <row r="74" ht="10.5" customHeight="1">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row>
    <row r="75" ht="10.5" customHeight="1">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row>
    <row r="76" ht="10.5" customHeight="1">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row>
    <row r="77" ht="10.5" customHeight="1">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row>
    <row r="78" ht="10.5" customHeight="1">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row>
    <row r="79" ht="10.5" customHeight="1">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row>
    <row r="80" ht="10.5" customHeight="1">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row>
    <row r="81" ht="10.5" customHeight="1">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row>
    <row r="82" ht="10.5" customHeight="1">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row>
    <row r="83" ht="10.5" customHeight="1">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row>
    <row r="84" ht="10.5" customHeight="1">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row>
    <row r="85" ht="10.5" customHeight="1">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row>
    <row r="86" ht="10.5" customHeight="1">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row>
    <row r="87" ht="10.5" customHeight="1">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row>
    <row r="88" ht="10.5" customHeight="1">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row>
    <row r="89" ht="10.5" customHeight="1">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row>
    <row r="90" ht="10.5" customHeight="1">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row>
    <row r="91" ht="10.5" customHeight="1">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row>
    <row r="92" ht="10.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row>
    <row r="93" ht="10.5" customHeight="1">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row>
    <row r="94" ht="10.5" customHeight="1">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row>
    <row r="95" ht="10.5" customHeight="1">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row>
    <row r="96" ht="10.5" customHeight="1">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row>
    <row r="97" ht="10.5" customHeight="1">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row>
    <row r="98" ht="10.5" customHeight="1">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row>
    <row r="99" ht="10.5" customHeight="1">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row>
    <row r="100" ht="10.5" customHeight="1">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row>
    <row r="101" ht="10.5" customHeight="1">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row>
    <row r="102" ht="10.5" customHeight="1">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row>
    <row r="103" ht="10.5" customHeight="1">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row>
    <row r="104" ht="10.5" customHeight="1">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row>
    <row r="105" ht="10.5" customHeight="1">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row>
    <row r="106" ht="10.5" customHeight="1">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row>
    <row r="107" ht="10.5" customHeight="1">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row>
    <row r="108" ht="10.5" customHeight="1">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row>
    <row r="109" ht="10.5" customHeight="1">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row>
    <row r="110" ht="10.5" customHeight="1">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row>
    <row r="111" ht="10.5" customHeight="1">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row>
    <row r="112" ht="10.5" customHeight="1">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row>
    <row r="113" ht="10.5" customHeight="1">
      <c r="A113" s="179"/>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row>
    <row r="114" ht="10.5" customHeight="1">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row>
    <row r="115" ht="10.5" customHeight="1">
      <c r="A115" s="179"/>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row>
    <row r="116" ht="10.5" customHeight="1">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row>
    <row r="117" ht="10.5" customHeight="1">
      <c r="A117" s="179"/>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row>
    <row r="118" ht="10.5" customHeight="1">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row>
    <row r="119" ht="10.5" customHeight="1">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row>
    <row r="120" ht="10.5" customHeight="1">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row>
    <row r="121" ht="10.5" customHeight="1">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row>
    <row r="122" ht="10.5" customHeight="1">
      <c r="A122" s="179"/>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row>
    <row r="123" ht="10.5" customHeight="1">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row>
    <row r="124" ht="10.5" customHeight="1">
      <c r="A124" s="179"/>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row>
    <row r="125" ht="10.5" customHeight="1">
      <c r="A125" s="179"/>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row>
    <row r="126" ht="10.5" customHeight="1">
      <c r="A126" s="179"/>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row>
    <row r="127" ht="10.5" customHeight="1">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row>
    <row r="128" ht="10.5" customHeight="1">
      <c r="A128" s="179"/>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row>
    <row r="129" ht="10.5" customHeight="1">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row>
    <row r="130" ht="10.5" customHeight="1">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row>
    <row r="131" ht="10.5" customHeight="1">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row>
    <row r="132" ht="10.5" customHeight="1">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row>
    <row r="133" ht="10.5" customHeight="1">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row>
    <row r="134" ht="10.5" customHeight="1">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row>
    <row r="135" ht="10.5" customHeight="1">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row>
    <row r="136" ht="10.5" customHeight="1">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row>
    <row r="137" ht="10.5" customHeight="1">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row>
    <row r="138" ht="10.5" customHeight="1">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row>
    <row r="139" ht="10.5" customHeight="1">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row>
    <row r="140" ht="10.5" customHeight="1">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row>
    <row r="141" ht="10.5" customHeight="1">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row>
    <row r="142" ht="10.5" customHeight="1">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row>
    <row r="143" ht="10.5" customHeight="1">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row>
    <row r="144" ht="10.5" customHeight="1">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row>
    <row r="145" ht="10.5" customHeight="1">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row>
    <row r="146" ht="10.5" customHeight="1">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row>
    <row r="147" ht="10.5" customHeight="1">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row>
    <row r="148" ht="10.5" customHeight="1">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row>
    <row r="149" ht="10.5" customHeight="1">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row>
    <row r="150" ht="10.5" customHeight="1">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row>
    <row r="151" ht="10.5" customHeight="1">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row>
    <row r="152" ht="10.5" customHeight="1">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row>
    <row r="153" ht="10.5" customHeight="1">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row>
    <row r="154" ht="10.5" customHeight="1">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row>
    <row r="155" ht="10.5" customHeight="1">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row>
    <row r="156" ht="10.5" customHeight="1">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row>
    <row r="157" ht="10.5" customHeight="1">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row>
    <row r="158" ht="10.5" customHeight="1">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row>
    <row r="159" ht="10.5" customHeight="1">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row>
    <row r="160" ht="10.5" customHeight="1">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row>
    <row r="161" ht="10.5" customHeight="1">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row>
    <row r="162" ht="10.5" customHeight="1">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row>
    <row r="163" ht="10.5" customHeight="1">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row>
    <row r="164" ht="10.5" customHeight="1">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ht="10.5"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ht="10.5" customHeight="1">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row>
    <row r="167" ht="10.5" customHeight="1">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row>
    <row r="168" ht="10.5" customHeight="1">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row>
    <row r="169" ht="10.5" customHeight="1">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row>
    <row r="170" ht="10.5" customHeight="1">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row>
    <row r="171" ht="10.5" customHeight="1">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row>
    <row r="172" ht="10.5" customHeight="1">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row>
    <row r="173" ht="10.5" customHeight="1">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row>
    <row r="174" ht="10.5" customHeight="1">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row>
    <row r="175" ht="10.5" customHeight="1">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row>
    <row r="176" ht="10.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row>
    <row r="177" ht="10.5" customHeight="1">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row>
    <row r="178" ht="10.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row>
    <row r="179" ht="10.5" customHeight="1">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row>
    <row r="180" ht="10.5" customHeight="1">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row>
    <row r="181" ht="10.5" customHeight="1">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row>
    <row r="182" ht="10.5" customHeight="1">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row>
    <row r="183" ht="10.5" customHeight="1">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row>
    <row r="184" ht="10.5" customHeight="1">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row>
    <row r="185" ht="10.5" customHeight="1">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row>
    <row r="186" ht="10.5" customHeight="1">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row>
    <row r="187" ht="10.5" customHeight="1">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row>
    <row r="188" ht="10.5" customHeight="1">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row>
    <row r="189" ht="10.5" customHeight="1">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row>
    <row r="190" ht="10.5" customHeight="1">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row>
    <row r="191" ht="10.5" customHeight="1">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row>
    <row r="192" ht="10.5" customHeight="1">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row>
    <row r="193" ht="10.5" customHeight="1">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row>
    <row r="194" ht="10.5" customHeight="1">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row>
    <row r="195" ht="10.5" customHeight="1">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row>
    <row r="196" ht="10.5" customHeight="1">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row>
    <row r="197" ht="10.5" customHeight="1">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row>
    <row r="198" ht="10.5" customHeight="1">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row>
    <row r="199" ht="10.5" customHeight="1">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row>
    <row r="200" ht="10.5" customHeight="1">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row>
    <row r="201" ht="10.5" customHeight="1">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row>
    <row r="202" ht="10.5" customHeight="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row>
    <row r="203" ht="10.5" customHeight="1">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row>
    <row r="204" ht="10.5" customHeight="1">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row>
    <row r="205" ht="10.5" customHeight="1">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row>
    <row r="206" ht="10.5" customHeight="1">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row>
    <row r="207" ht="10.5" customHeight="1">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row>
    <row r="208" ht="10.5" customHeight="1">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row>
    <row r="209" ht="10.5" customHeight="1">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row>
    <row r="210" ht="10.5" customHeight="1">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row>
    <row r="211" ht="10.5" customHeight="1">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row>
    <row r="212" ht="10.5" customHeight="1">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row>
    <row r="213" ht="10.5" customHeight="1">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row>
    <row r="214" ht="10.5" customHeight="1">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row>
    <row r="215" ht="10.5" customHeight="1">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row>
    <row r="216" ht="10.5" customHeight="1">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row>
    <row r="217" ht="10.5" customHeight="1">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row>
    <row r="218" ht="10.5" customHeight="1">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row>
    <row r="219" ht="10.5" customHeight="1">
      <c r="A219" s="179"/>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row>
    <row r="220" ht="10.5" customHeight="1">
      <c r="A220" s="179"/>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row>
    <row r="221" ht="10.5" customHeight="1">
      <c r="A221" s="179"/>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row>
    <row r="222" ht="10.5" customHeight="1">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row>
    <row r="223" ht="10.5" customHeight="1">
      <c r="A223" s="179"/>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row>
    <row r="224" ht="10.5" customHeight="1">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row>
    <row r="225" ht="10.5" customHeight="1">
      <c r="A225" s="179"/>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row>
    <row r="226" ht="10.5" customHeight="1">
      <c r="A226" s="179"/>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row>
    <row r="227" ht="10.5" customHeight="1">
      <c r="A227" s="179"/>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row>
    <row r="228" ht="10.5" customHeight="1">
      <c r="A228" s="179"/>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row>
    <row r="229" ht="10.5" customHeight="1">
      <c r="A229" s="179"/>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row>
    <row r="230" ht="10.5" customHeight="1">
      <c r="A230" s="179"/>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row>
    <row r="231" ht="10.5" customHeight="1">
      <c r="A231" s="179"/>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row>
    <row r="232" ht="10.5" customHeight="1">
      <c r="A232" s="179"/>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row>
    <row r="233" ht="10.5" customHeight="1">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row>
    <row r="234" ht="10.5" customHeight="1">
      <c r="A234" s="179"/>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row>
    <row r="235" ht="10.5" customHeight="1">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row>
    <row r="236" ht="10.5" customHeight="1">
      <c r="A236" s="179"/>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row>
    <row r="237" ht="10.5" customHeight="1">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row>
    <row r="238" ht="10.5" customHeight="1">
      <c r="A238" s="179"/>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row>
    <row r="239" ht="10.5" customHeight="1">
      <c r="A239" s="179"/>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row>
    <row r="240" ht="10.5" customHeight="1">
      <c r="A240" s="179"/>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row>
    <row r="241" ht="10.5" customHeight="1">
      <c r="A241" s="179"/>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row>
    <row r="242" ht="10.5" customHeight="1">
      <c r="A242" s="179"/>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row>
    <row r="243" ht="10.5" customHeight="1">
      <c r="A243" s="179"/>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row>
    <row r="244" ht="10.5" customHeight="1">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row>
    <row r="245" ht="10.5" customHeight="1">
      <c r="A245" s="179"/>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row>
    <row r="246" ht="10.5" customHeight="1">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row>
    <row r="247" ht="10.5" customHeight="1">
      <c r="A247" s="179"/>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row>
    <row r="248" ht="10.5" customHeight="1">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row>
    <row r="249" ht="10.5" customHeight="1">
      <c r="A249" s="179"/>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row>
    <row r="250" ht="10.5" customHeight="1">
      <c r="A250" s="179"/>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row>
    <row r="251" ht="10.5" customHeight="1">
      <c r="A251" s="179"/>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row>
    <row r="252" ht="10.5" customHeight="1">
      <c r="A252" s="179"/>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row>
    <row r="253" ht="10.5" customHeight="1">
      <c r="A253" s="179"/>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row>
    <row r="254" ht="10.5" customHeight="1">
      <c r="A254" s="179"/>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row>
    <row r="255" ht="10.5" customHeight="1">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row>
    <row r="256" ht="10.5" customHeight="1">
      <c r="A256" s="179"/>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row>
    <row r="257" ht="10.5" customHeight="1">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row>
    <row r="258" ht="10.5" customHeight="1">
      <c r="A258" s="179"/>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row>
    <row r="259" ht="10.5" customHeight="1">
      <c r="A259" s="179"/>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row>
    <row r="260" ht="10.5" customHeight="1">
      <c r="A260" s="179"/>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row>
    <row r="261" ht="10.5" customHeight="1">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row>
    <row r="262" ht="10.5" customHeight="1">
      <c r="A262" s="179"/>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row>
    <row r="263" ht="10.5" customHeight="1">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row>
    <row r="264" ht="10.5" customHeight="1">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row>
    <row r="265" ht="10.5" customHeight="1">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row>
    <row r="266" ht="10.5" customHeight="1">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row>
    <row r="267" ht="10.5" customHeight="1">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row>
    <row r="268" ht="10.5" customHeight="1">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row>
    <row r="269" ht="10.5" customHeight="1">
      <c r="A269" s="179"/>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row>
    <row r="270" ht="10.5" customHeight="1">
      <c r="A270" s="179"/>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row>
    <row r="271" ht="10.5" customHeight="1">
      <c r="A271" s="179"/>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row>
    <row r="272" ht="10.5" customHeight="1">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row>
    <row r="273" ht="10.5" customHeight="1">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row>
    <row r="274" ht="10.5" customHeight="1">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row>
    <row r="275" ht="10.5" customHeight="1">
      <c r="A275" s="179"/>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row>
    <row r="276" ht="10.5" customHeight="1">
      <c r="A276" s="179"/>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row>
    <row r="277" ht="10.5" customHeight="1">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row>
    <row r="278" ht="10.5" customHeight="1">
      <c r="A278" s="179"/>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row>
    <row r="279" ht="10.5" customHeight="1">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row>
    <row r="280" ht="10.5" customHeight="1">
      <c r="A280" s="179"/>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row>
    <row r="281" ht="10.5" customHeight="1">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row>
    <row r="282" ht="10.5" customHeight="1">
      <c r="A282" s="179"/>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row>
    <row r="283" ht="10.5" customHeight="1">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row>
    <row r="284" ht="10.5" customHeight="1">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row>
    <row r="285" ht="10.5" customHeight="1">
      <c r="A285" s="179"/>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row>
    <row r="286" ht="10.5" customHeight="1">
      <c r="A286" s="179"/>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row>
    <row r="287" ht="10.5" customHeight="1">
      <c r="A287" s="179"/>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row>
    <row r="288" ht="10.5" customHeight="1">
      <c r="A288" s="179"/>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row>
    <row r="289" ht="10.5" customHeight="1">
      <c r="A289" s="179"/>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row>
    <row r="290" ht="10.5" customHeight="1">
      <c r="A290" s="179"/>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row>
    <row r="291" ht="10.5" customHeight="1">
      <c r="A291" s="179"/>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row>
    <row r="292" ht="10.5" customHeight="1">
      <c r="A292" s="179"/>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row>
    <row r="293" ht="10.5" customHeight="1">
      <c r="A293" s="179"/>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row>
    <row r="294" ht="10.5" customHeight="1">
      <c r="A294" s="179"/>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row>
    <row r="295" ht="10.5" customHeight="1">
      <c r="A295" s="179"/>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row>
    <row r="296" ht="10.5" customHeight="1">
      <c r="A296" s="179"/>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row>
    <row r="297" ht="10.5" customHeight="1">
      <c r="A297" s="179"/>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row>
    <row r="298" ht="10.5" customHeight="1">
      <c r="A298" s="179"/>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row>
    <row r="299" ht="10.5" customHeight="1">
      <c r="A299" s="179"/>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row>
    <row r="300" ht="10.5" customHeight="1">
      <c r="A300" s="179"/>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row>
    <row r="301" ht="10.5" customHeight="1">
      <c r="A301" s="179"/>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row>
    <row r="302" ht="10.5" customHeight="1">
      <c r="A302" s="179"/>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row>
    <row r="303" ht="10.5" customHeight="1">
      <c r="A303" s="179"/>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row>
    <row r="304" ht="10.5" customHeight="1">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row>
    <row r="305" ht="10.5" customHeight="1">
      <c r="A305" s="179"/>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row>
    <row r="306" ht="10.5" customHeight="1">
      <c r="A306" s="179"/>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row>
    <row r="307" ht="10.5" customHeight="1">
      <c r="A307" s="179"/>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row>
    <row r="308" ht="10.5" customHeight="1">
      <c r="A308" s="179"/>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row>
    <row r="309" ht="10.5" customHeight="1">
      <c r="A309" s="179"/>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row>
    <row r="310" ht="10.5" customHeight="1">
      <c r="A310" s="179"/>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row>
    <row r="311" ht="10.5" customHeight="1">
      <c r="A311" s="179"/>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row>
    <row r="312" ht="10.5" customHeight="1">
      <c r="A312" s="179"/>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row>
    <row r="313" ht="10.5" customHeight="1">
      <c r="A313" s="179"/>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row>
    <row r="314" ht="10.5" customHeight="1">
      <c r="A314" s="179"/>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row>
    <row r="315" ht="10.5" customHeight="1">
      <c r="A315" s="179"/>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row>
    <row r="316" ht="10.5" customHeight="1">
      <c r="A316" s="179"/>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row>
    <row r="317" ht="10.5" customHeight="1">
      <c r="A317" s="179"/>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row>
    <row r="318" ht="10.5" customHeight="1">
      <c r="A318" s="179"/>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row>
    <row r="319" ht="10.5" customHeight="1">
      <c r="A319" s="179"/>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row>
    <row r="320" ht="10.5" customHeight="1">
      <c r="A320" s="179"/>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row>
    <row r="321" ht="10.5" customHeight="1">
      <c r="A321" s="179"/>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row>
    <row r="322" ht="10.5" customHeight="1">
      <c r="A322" s="179"/>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row>
    <row r="323" ht="10.5" customHeight="1">
      <c r="A323" s="179"/>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row>
    <row r="324" ht="10.5" customHeight="1">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row>
    <row r="325" ht="10.5" customHeight="1">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row>
    <row r="326" ht="10.5" customHeight="1">
      <c r="A326" s="179"/>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row>
    <row r="327" ht="10.5" customHeight="1">
      <c r="A327" s="179"/>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row>
    <row r="328" ht="10.5" customHeight="1">
      <c r="A328" s="179"/>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row>
    <row r="329" ht="10.5" customHeight="1">
      <c r="A329" s="179"/>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row>
    <row r="330" ht="10.5" customHeight="1">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row>
    <row r="331" ht="10.5" customHeight="1">
      <c r="A331" s="179"/>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row>
    <row r="332" ht="10.5" customHeight="1">
      <c r="A332" s="179"/>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row>
    <row r="333" ht="10.5" customHeight="1">
      <c r="A333" s="179"/>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row>
    <row r="334" ht="10.5" customHeight="1">
      <c r="A334" s="179"/>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row>
    <row r="335" ht="10.5" customHeight="1">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row>
    <row r="336" ht="10.5" customHeight="1">
      <c r="A336" s="179"/>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row>
    <row r="337" ht="10.5" customHeight="1">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row>
    <row r="338" ht="10.5" customHeight="1">
      <c r="A338" s="179"/>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row>
    <row r="339" ht="10.5" customHeight="1">
      <c r="A339" s="179"/>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row>
    <row r="340" ht="10.5" customHeight="1">
      <c r="A340" s="179"/>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row>
    <row r="341" ht="10.5" customHeight="1">
      <c r="A341" s="179"/>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row>
    <row r="342" ht="10.5" customHeight="1">
      <c r="A342" s="179"/>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row>
    <row r="343" ht="10.5" customHeight="1">
      <c r="A343" s="179"/>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row>
    <row r="344" ht="10.5" customHeight="1">
      <c r="A344" s="179"/>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row>
    <row r="345" ht="10.5" customHeight="1">
      <c r="A345" s="179"/>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row>
    <row r="346" ht="10.5" customHeight="1">
      <c r="A346" s="179"/>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row>
    <row r="347" ht="10.5" customHeight="1">
      <c r="A347" s="179"/>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row>
    <row r="348" ht="10.5" customHeight="1">
      <c r="A348" s="179"/>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row>
    <row r="349" ht="10.5" customHeight="1">
      <c r="A349" s="179"/>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row>
    <row r="350" ht="10.5" customHeight="1">
      <c r="A350" s="179"/>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row>
    <row r="351" ht="10.5" customHeight="1">
      <c r="A351" s="179"/>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row>
    <row r="352" ht="10.5" customHeight="1">
      <c r="A352" s="179"/>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row>
    <row r="353" ht="10.5" customHeight="1">
      <c r="A353" s="179"/>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row>
    <row r="354" ht="10.5" customHeight="1">
      <c r="A354" s="179"/>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row>
    <row r="355" ht="10.5" customHeight="1">
      <c r="A355" s="179"/>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row>
    <row r="356" ht="10.5" customHeight="1">
      <c r="A356" s="179"/>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row>
    <row r="357" ht="10.5" customHeight="1">
      <c r="A357" s="179"/>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row>
    <row r="358" ht="10.5" customHeight="1">
      <c r="A358" s="179"/>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row>
    <row r="359" ht="10.5" customHeight="1">
      <c r="A359" s="179"/>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row>
    <row r="360" ht="10.5" customHeight="1">
      <c r="A360" s="179"/>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row>
    <row r="361" ht="10.5" customHeight="1">
      <c r="A361" s="179"/>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row>
    <row r="362" ht="10.5" customHeight="1">
      <c r="A362" s="179"/>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row>
    <row r="363" ht="10.5" customHeight="1">
      <c r="A363" s="179"/>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row>
    <row r="364" ht="10.5" customHeight="1">
      <c r="A364" s="179"/>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row>
    <row r="365" ht="10.5" customHeight="1">
      <c r="A365" s="179"/>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row>
    <row r="366" ht="10.5" customHeight="1">
      <c r="A366" s="179"/>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row>
    <row r="367" ht="10.5" customHeight="1">
      <c r="A367" s="179"/>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row>
    <row r="368" ht="10.5" customHeight="1">
      <c r="A368" s="179"/>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row>
    <row r="369" ht="10.5" customHeight="1">
      <c r="A369" s="179"/>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row>
    <row r="370" ht="10.5" customHeight="1">
      <c r="A370" s="179"/>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row>
    <row r="371" ht="10.5" customHeight="1">
      <c r="A371" s="179"/>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row>
    <row r="372" ht="10.5" customHeight="1">
      <c r="A372" s="179"/>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row>
    <row r="373" ht="10.5" customHeight="1">
      <c r="A373" s="179"/>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row>
    <row r="374" ht="10.5" customHeight="1">
      <c r="A374" s="179"/>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row>
    <row r="375" ht="10.5" customHeight="1">
      <c r="A375" s="179"/>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row>
    <row r="376" ht="10.5" customHeight="1">
      <c r="A376" s="179"/>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row>
    <row r="377" ht="10.5" customHeight="1">
      <c r="A377" s="179"/>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row>
    <row r="378" ht="10.5" customHeight="1">
      <c r="A378" s="179"/>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row>
    <row r="379" ht="10.5" customHeight="1">
      <c r="A379" s="179"/>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row>
    <row r="380" ht="10.5" customHeight="1">
      <c r="A380" s="179"/>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row>
    <row r="381" ht="10.5" customHeight="1">
      <c r="A381" s="179"/>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row>
    <row r="382" ht="10.5" customHeight="1">
      <c r="A382" s="179"/>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row>
    <row r="383" ht="10.5" customHeight="1">
      <c r="A383" s="179"/>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row>
    <row r="384" ht="10.5" customHeight="1">
      <c r="A384" s="179"/>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row>
    <row r="385" ht="10.5" customHeight="1">
      <c r="A385" s="179"/>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row>
    <row r="386" ht="10.5" customHeight="1">
      <c r="A386" s="179"/>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row>
    <row r="387" ht="10.5" customHeight="1">
      <c r="A387" s="179"/>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row>
    <row r="388" ht="10.5" customHeight="1">
      <c r="A388" s="179"/>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row>
    <row r="389" ht="10.5" customHeight="1">
      <c r="A389" s="179"/>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row>
    <row r="390" ht="10.5" customHeight="1">
      <c r="A390" s="179"/>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row>
    <row r="391" ht="10.5" customHeight="1">
      <c r="A391" s="179"/>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row>
    <row r="392" ht="10.5" customHeight="1">
      <c r="A392" s="179"/>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row>
    <row r="393" ht="10.5" customHeight="1">
      <c r="A393" s="179"/>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row>
    <row r="394" ht="10.5" customHeight="1">
      <c r="A394" s="179"/>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row>
    <row r="395" ht="10.5" customHeight="1">
      <c r="A395" s="179"/>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row>
    <row r="396" ht="10.5" customHeight="1">
      <c r="A396" s="179"/>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row>
    <row r="397" ht="10.5" customHeight="1">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row>
    <row r="398" ht="10.5" customHeight="1">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row>
    <row r="399" ht="10.5" customHeight="1">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row>
    <row r="400" ht="10.5" customHeight="1">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row>
    <row r="401" ht="10.5" customHeight="1">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row>
    <row r="402" ht="10.5" customHeight="1">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row>
    <row r="403" ht="10.5" customHeight="1">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row>
    <row r="404" ht="10.5" customHeight="1">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row>
    <row r="405" ht="10.5" customHeight="1">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row>
    <row r="406" ht="10.5" customHeight="1">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row>
    <row r="407" ht="10.5" customHeight="1">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row>
    <row r="408" ht="10.5" customHeight="1">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row>
    <row r="409" ht="10.5" customHeight="1">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row>
    <row r="410" ht="10.5" customHeight="1">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row>
    <row r="411" ht="10.5" customHeight="1">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row>
    <row r="412" ht="10.5" customHeight="1">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row>
    <row r="413" ht="10.5" customHeight="1">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row>
    <row r="414" ht="10.5" customHeight="1">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row>
    <row r="415" ht="10.5" customHeight="1">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row>
    <row r="416" ht="10.5" customHeight="1">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row>
    <row r="417" ht="10.5" customHeight="1">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row>
    <row r="418" ht="10.5" customHeight="1">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row>
    <row r="419" ht="10.5" customHeight="1">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row>
    <row r="420" ht="10.5" customHeight="1">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row>
    <row r="421" ht="10.5" customHeight="1">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row>
    <row r="422" ht="10.5" customHeight="1">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row>
    <row r="423" ht="10.5" customHeight="1">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row>
    <row r="424" ht="10.5" customHeight="1">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row>
    <row r="425" ht="10.5" customHeight="1">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row>
    <row r="426" ht="10.5" customHeight="1">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row>
    <row r="427" ht="10.5" customHeight="1">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row>
    <row r="428" ht="10.5" customHeight="1">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row>
    <row r="429" ht="10.5" customHeight="1">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row>
    <row r="430" ht="10.5" customHeight="1">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row>
    <row r="431" ht="10.5" customHeight="1">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row>
    <row r="432" ht="10.5" customHeight="1">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row>
    <row r="433" ht="10.5" customHeight="1">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row>
    <row r="434" ht="10.5" customHeight="1">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row>
    <row r="435" ht="10.5" customHeight="1">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row>
    <row r="436" ht="10.5" customHeight="1">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row>
    <row r="437" ht="10.5" customHeight="1">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row>
    <row r="438" ht="10.5" customHeight="1">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row>
    <row r="439" ht="10.5" customHeight="1">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row>
    <row r="440" ht="10.5" customHeight="1">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row>
    <row r="441" ht="10.5" customHeight="1">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row>
    <row r="442" ht="10.5" customHeight="1">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row>
    <row r="443" ht="10.5" customHeight="1">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row>
    <row r="444" ht="10.5" customHeight="1">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row>
    <row r="445" ht="10.5" customHeight="1">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row>
    <row r="446" ht="10.5" customHeight="1">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row>
    <row r="447" ht="10.5" customHeight="1">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row>
    <row r="448" ht="10.5" customHeight="1">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row>
    <row r="449" ht="10.5" customHeight="1">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row>
    <row r="450" ht="10.5" customHeight="1">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row>
    <row r="451" ht="10.5" customHeight="1">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row>
    <row r="452" ht="10.5" customHeight="1">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row>
    <row r="453" ht="10.5" customHeight="1">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row>
    <row r="454" ht="10.5" customHeight="1">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row>
    <row r="455" ht="10.5" customHeight="1">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row>
    <row r="456" ht="10.5" customHeight="1">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row>
    <row r="457" ht="10.5" customHeight="1">
      <c r="A457" s="179"/>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row>
    <row r="458" ht="10.5" customHeight="1">
      <c r="A458" s="179"/>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row>
    <row r="459" ht="10.5" customHeight="1">
      <c r="A459" s="179"/>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row>
    <row r="460" ht="10.5" customHeight="1">
      <c r="A460" s="179"/>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row>
    <row r="461" ht="10.5" customHeight="1">
      <c r="A461" s="179"/>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row>
    <row r="462" ht="10.5" customHeight="1">
      <c r="A462" s="179"/>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row>
    <row r="463" ht="10.5" customHeight="1">
      <c r="A463" s="179"/>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row>
    <row r="464" ht="10.5" customHeight="1">
      <c r="A464" s="179"/>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row>
    <row r="465" ht="10.5" customHeight="1">
      <c r="A465" s="179"/>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row>
    <row r="466" ht="10.5" customHeight="1">
      <c r="A466" s="179"/>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row>
    <row r="467" ht="10.5" customHeight="1">
      <c r="A467" s="179"/>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row>
    <row r="468" ht="10.5" customHeight="1">
      <c r="A468" s="179"/>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row>
    <row r="469" ht="10.5" customHeight="1">
      <c r="A469" s="179"/>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row>
    <row r="470" ht="10.5" customHeight="1">
      <c r="A470" s="179"/>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row>
    <row r="471" ht="10.5" customHeight="1">
      <c r="A471" s="179"/>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row>
    <row r="472" ht="10.5" customHeight="1">
      <c r="A472" s="179"/>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row>
    <row r="473" ht="10.5" customHeight="1">
      <c r="A473" s="179"/>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row>
    <row r="474" ht="10.5" customHeight="1">
      <c r="A474" s="179"/>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row>
    <row r="475" ht="10.5" customHeight="1">
      <c r="A475" s="179"/>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row>
    <row r="476" ht="10.5" customHeight="1">
      <c r="A476" s="179"/>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row>
    <row r="477" ht="10.5" customHeight="1">
      <c r="A477" s="179"/>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row>
    <row r="478" ht="10.5" customHeight="1">
      <c r="A478" s="179"/>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row>
    <row r="479" ht="10.5" customHeight="1">
      <c r="A479" s="179"/>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row>
    <row r="480" ht="10.5" customHeight="1">
      <c r="A480" s="179"/>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row>
    <row r="481" ht="10.5" customHeight="1">
      <c r="A481" s="179"/>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row>
    <row r="482" ht="10.5" customHeight="1">
      <c r="A482" s="179"/>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row>
    <row r="483" ht="10.5" customHeight="1">
      <c r="A483" s="179"/>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row>
    <row r="484" ht="10.5" customHeight="1">
      <c r="A484" s="179"/>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row>
    <row r="485" ht="10.5" customHeight="1">
      <c r="A485" s="179"/>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row>
    <row r="486" ht="10.5" customHeight="1">
      <c r="A486" s="179"/>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row>
    <row r="487" ht="10.5" customHeight="1">
      <c r="A487" s="179"/>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row>
    <row r="488" ht="10.5" customHeight="1">
      <c r="A488" s="179"/>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row>
    <row r="489" ht="10.5" customHeight="1">
      <c r="A489" s="179"/>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row>
    <row r="490" ht="10.5" customHeight="1">
      <c r="A490" s="179"/>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row>
    <row r="491" ht="10.5" customHeight="1">
      <c r="A491" s="179"/>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row>
    <row r="492" ht="10.5" customHeight="1">
      <c r="A492" s="179"/>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row>
    <row r="493" ht="10.5" customHeight="1">
      <c r="A493" s="179"/>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row>
    <row r="494" ht="10.5" customHeight="1">
      <c r="A494" s="179"/>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row>
    <row r="495" ht="10.5" customHeight="1">
      <c r="A495" s="179"/>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row>
    <row r="496" ht="10.5" customHeight="1">
      <c r="A496" s="179"/>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row>
    <row r="497" ht="10.5" customHeight="1">
      <c r="A497" s="179"/>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row>
    <row r="498" ht="10.5" customHeight="1">
      <c r="A498" s="179"/>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row>
    <row r="499" ht="10.5" customHeight="1">
      <c r="A499" s="179"/>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row>
    <row r="500" ht="10.5" customHeight="1">
      <c r="A500" s="179"/>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row>
    <row r="501" ht="10.5" customHeight="1">
      <c r="A501" s="179"/>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row>
    <row r="502" ht="10.5" customHeight="1">
      <c r="A502" s="179"/>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row>
    <row r="503" ht="10.5" customHeight="1">
      <c r="A503" s="179"/>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row>
    <row r="504" ht="10.5" customHeight="1">
      <c r="A504" s="179"/>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row>
    <row r="505" ht="10.5" customHeight="1">
      <c r="A505" s="179"/>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row>
    <row r="506" ht="10.5" customHeight="1">
      <c r="A506" s="179"/>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row>
    <row r="507" ht="10.5" customHeight="1">
      <c r="A507" s="179"/>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row>
    <row r="508" ht="10.5" customHeight="1">
      <c r="A508" s="179"/>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row>
    <row r="509" ht="10.5" customHeight="1">
      <c r="A509" s="179"/>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row>
    <row r="510" ht="10.5" customHeight="1">
      <c r="A510" s="179"/>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row>
    <row r="511" ht="10.5" customHeight="1">
      <c r="A511" s="179"/>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row>
    <row r="512" ht="10.5" customHeight="1">
      <c r="A512" s="179"/>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row>
    <row r="513" ht="10.5" customHeight="1">
      <c r="A513" s="179"/>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row>
    <row r="514" ht="10.5" customHeight="1">
      <c r="A514" s="179"/>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row>
    <row r="515" ht="10.5" customHeight="1">
      <c r="A515" s="179"/>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row>
    <row r="516" ht="10.5" customHeight="1">
      <c r="A516" s="179"/>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row>
    <row r="517" ht="10.5" customHeight="1">
      <c r="A517" s="179"/>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row>
    <row r="518" ht="10.5" customHeight="1">
      <c r="A518" s="179"/>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row>
    <row r="519" ht="10.5" customHeight="1">
      <c r="A519" s="179"/>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row>
    <row r="520" ht="10.5" customHeight="1">
      <c r="A520" s="179"/>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row>
    <row r="521" ht="10.5" customHeight="1">
      <c r="A521" s="179"/>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row>
    <row r="522" ht="10.5" customHeight="1">
      <c r="A522" s="179"/>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row>
    <row r="523" ht="10.5" customHeight="1">
      <c r="A523" s="179"/>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row>
    <row r="524" ht="10.5" customHeight="1">
      <c r="A524" s="179"/>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row>
    <row r="525" ht="10.5" customHeight="1">
      <c r="A525" s="179"/>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row>
    <row r="526" ht="10.5" customHeight="1">
      <c r="A526" s="179"/>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row>
    <row r="527" ht="10.5" customHeight="1">
      <c r="A527" s="179"/>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row>
    <row r="528" ht="10.5" customHeight="1">
      <c r="A528" s="179"/>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row>
    <row r="529" ht="10.5" customHeight="1">
      <c r="A529" s="179"/>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row>
    <row r="530" ht="10.5" customHeight="1">
      <c r="A530" s="179"/>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row>
    <row r="531" ht="10.5" customHeight="1">
      <c r="A531" s="179"/>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row>
    <row r="532" ht="10.5" customHeight="1">
      <c r="A532" s="179"/>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row>
    <row r="533" ht="10.5" customHeight="1">
      <c r="A533" s="179"/>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row>
    <row r="534" ht="10.5" customHeight="1">
      <c r="A534" s="179"/>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row>
    <row r="535" ht="10.5" customHeight="1">
      <c r="A535" s="179"/>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row>
    <row r="536" ht="10.5" customHeight="1">
      <c r="A536" s="179"/>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row>
    <row r="537" ht="10.5" customHeight="1">
      <c r="A537" s="179"/>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row>
    <row r="538" ht="10.5" customHeight="1">
      <c r="A538" s="179"/>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row>
    <row r="539" ht="10.5" customHeight="1">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row>
    <row r="540" ht="10.5" customHeight="1">
      <c r="A540" s="179"/>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row>
    <row r="541" ht="10.5" customHeight="1">
      <c r="A541" s="179"/>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row>
    <row r="542" ht="10.5" customHeight="1">
      <c r="A542" s="179"/>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row>
    <row r="543" ht="10.5" customHeight="1">
      <c r="A543" s="179"/>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row>
    <row r="544" ht="10.5" customHeight="1">
      <c r="A544" s="179"/>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row>
    <row r="545" ht="10.5" customHeight="1">
      <c r="A545" s="179"/>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row>
    <row r="546" ht="10.5" customHeight="1">
      <c r="A546" s="179"/>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row>
    <row r="547" ht="10.5" customHeight="1">
      <c r="A547" s="179"/>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row>
    <row r="548" ht="10.5" customHeight="1">
      <c r="A548" s="179"/>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row>
    <row r="549" ht="10.5" customHeight="1">
      <c r="A549" s="179"/>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row>
    <row r="550" ht="10.5" customHeight="1">
      <c r="A550" s="179"/>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row>
    <row r="551" ht="10.5" customHeight="1">
      <c r="A551" s="179"/>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row>
    <row r="552" ht="10.5" customHeight="1">
      <c r="A552" s="179"/>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row>
    <row r="553" ht="10.5" customHeight="1">
      <c r="A553" s="179"/>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row>
    <row r="554" ht="10.5" customHeight="1">
      <c r="A554" s="179"/>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row>
    <row r="555" ht="10.5" customHeight="1">
      <c r="A555" s="179"/>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row>
    <row r="556" ht="10.5" customHeight="1">
      <c r="A556" s="179"/>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row>
    <row r="557" ht="10.5" customHeight="1">
      <c r="A557" s="179"/>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row>
    <row r="558" ht="10.5" customHeight="1">
      <c r="A558" s="179"/>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row>
    <row r="559" ht="10.5" customHeight="1">
      <c r="A559" s="179"/>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row>
    <row r="560" ht="10.5" customHeight="1">
      <c r="A560" s="179"/>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row>
    <row r="561" ht="10.5" customHeight="1">
      <c r="A561" s="179"/>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row>
    <row r="562" ht="10.5" customHeight="1">
      <c r="A562" s="179"/>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row>
    <row r="563" ht="10.5" customHeight="1">
      <c r="A563" s="179"/>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row>
    <row r="564" ht="10.5" customHeight="1">
      <c r="A564" s="179"/>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row>
    <row r="565" ht="10.5" customHeight="1">
      <c r="A565" s="179"/>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row>
    <row r="566" ht="10.5" customHeight="1">
      <c r="A566" s="179"/>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row>
    <row r="567" ht="10.5" customHeight="1">
      <c r="A567" s="179"/>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row>
    <row r="568" ht="10.5" customHeight="1">
      <c r="A568" s="179"/>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row>
    <row r="569" ht="10.5" customHeight="1">
      <c r="A569" s="179"/>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row>
    <row r="570" ht="10.5" customHeight="1">
      <c r="A570" s="179"/>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row>
    <row r="571" ht="10.5" customHeight="1">
      <c r="A571" s="179"/>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row>
    <row r="572" ht="10.5" customHeight="1">
      <c r="A572" s="179"/>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row>
    <row r="573" ht="10.5" customHeight="1">
      <c r="A573" s="179"/>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row>
    <row r="574" ht="10.5" customHeight="1">
      <c r="A574" s="179"/>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row>
    <row r="575" ht="10.5" customHeight="1">
      <c r="A575" s="179"/>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row>
    <row r="576" ht="10.5" customHeight="1">
      <c r="A576" s="179"/>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row>
    <row r="577" ht="10.5" customHeight="1">
      <c r="A577" s="179"/>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row>
    <row r="578" ht="10.5" customHeight="1">
      <c r="A578" s="179"/>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row>
    <row r="579" ht="10.5" customHeight="1">
      <c r="A579" s="179"/>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row>
    <row r="580" ht="10.5" customHeight="1">
      <c r="A580" s="179"/>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row>
    <row r="581" ht="10.5" customHeight="1">
      <c r="A581" s="179"/>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row>
    <row r="582" ht="10.5" customHeight="1">
      <c r="A582" s="179"/>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row>
    <row r="583" ht="10.5" customHeight="1">
      <c r="A583" s="179"/>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row>
    <row r="584" ht="10.5" customHeight="1">
      <c r="A584" s="179"/>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row>
    <row r="585" ht="10.5" customHeight="1">
      <c r="A585" s="179"/>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row>
    <row r="586" ht="10.5" customHeight="1">
      <c r="A586" s="179"/>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row>
    <row r="587" ht="10.5" customHeight="1">
      <c r="A587" s="179"/>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row>
    <row r="588" ht="10.5" customHeight="1">
      <c r="A588" s="179"/>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row>
    <row r="589" ht="10.5" customHeight="1">
      <c r="A589" s="179"/>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row>
    <row r="590" ht="10.5" customHeight="1">
      <c r="A590" s="179"/>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row>
    <row r="591" ht="10.5" customHeight="1">
      <c r="A591" s="179"/>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row>
    <row r="592" ht="10.5" customHeight="1">
      <c r="A592" s="179"/>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row>
    <row r="593" ht="10.5" customHeight="1">
      <c r="A593" s="179"/>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row>
    <row r="594" ht="10.5" customHeight="1">
      <c r="A594" s="179"/>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row>
    <row r="595" ht="10.5" customHeight="1">
      <c r="A595" s="179"/>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row>
    <row r="596" ht="10.5" customHeight="1">
      <c r="A596" s="179"/>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row>
    <row r="597" ht="10.5" customHeight="1">
      <c r="A597" s="179"/>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row>
    <row r="598" ht="10.5" customHeight="1">
      <c r="A598" s="179"/>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row>
    <row r="599" ht="10.5" customHeight="1">
      <c r="A599" s="179"/>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row>
    <row r="600" ht="10.5" customHeight="1">
      <c r="A600" s="179"/>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row>
    <row r="601" ht="10.5" customHeight="1">
      <c r="A601" s="179"/>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row>
    <row r="602" ht="10.5" customHeight="1">
      <c r="A602" s="179"/>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row>
    <row r="603" ht="10.5" customHeight="1">
      <c r="A603" s="179"/>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row>
    <row r="604" ht="10.5" customHeight="1">
      <c r="A604" s="179"/>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row>
    <row r="605" ht="10.5" customHeight="1">
      <c r="A605" s="179"/>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row>
    <row r="606" ht="10.5" customHeight="1">
      <c r="A606" s="179"/>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row>
    <row r="607" ht="10.5" customHeight="1">
      <c r="A607" s="179"/>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row>
    <row r="608" ht="10.5" customHeight="1">
      <c r="A608" s="179"/>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row>
    <row r="609" ht="10.5" customHeight="1">
      <c r="A609" s="179"/>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row>
    <row r="610" ht="10.5" customHeight="1">
      <c r="A610" s="179"/>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row>
    <row r="611" ht="10.5" customHeight="1">
      <c r="A611" s="179"/>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row>
    <row r="612" ht="10.5" customHeight="1">
      <c r="A612" s="179"/>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row>
    <row r="613" ht="10.5" customHeight="1">
      <c r="A613" s="179"/>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row>
    <row r="614" ht="10.5" customHeight="1">
      <c r="A614" s="179"/>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row>
    <row r="615" ht="10.5" customHeight="1">
      <c r="A615" s="179"/>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row>
    <row r="616" ht="10.5" customHeight="1">
      <c r="A616" s="179"/>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row>
    <row r="617" ht="10.5" customHeight="1">
      <c r="A617" s="179"/>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row>
    <row r="618" ht="10.5" customHeight="1">
      <c r="A618" s="179"/>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row>
    <row r="619" ht="10.5" customHeight="1">
      <c r="A619" s="179"/>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row>
    <row r="620" ht="10.5" customHeight="1">
      <c r="A620" s="179"/>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row>
    <row r="621" ht="10.5" customHeight="1">
      <c r="A621" s="179"/>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row>
    <row r="622" ht="10.5" customHeight="1">
      <c r="A622" s="179"/>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row>
    <row r="623" ht="10.5" customHeight="1">
      <c r="A623" s="179"/>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row>
    <row r="624" ht="10.5" customHeight="1">
      <c r="A624" s="179"/>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row>
    <row r="625" ht="10.5" customHeight="1">
      <c r="A625" s="179"/>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row>
    <row r="626" ht="10.5" customHeight="1">
      <c r="A626" s="179"/>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row>
    <row r="627" ht="10.5" customHeight="1">
      <c r="A627" s="179"/>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row>
    <row r="628" ht="10.5" customHeight="1">
      <c r="A628" s="179"/>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row>
    <row r="629" ht="10.5" customHeight="1">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row>
    <row r="630" ht="10.5" customHeight="1">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row>
    <row r="631" ht="10.5" customHeight="1">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row>
    <row r="632" ht="10.5" customHeight="1">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row>
    <row r="633" ht="10.5" customHeight="1">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row>
    <row r="634" ht="10.5" customHeight="1">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row>
    <row r="635" ht="10.5" customHeight="1">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row>
    <row r="636" ht="10.5" customHeight="1">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row>
    <row r="637" ht="10.5" customHeight="1">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row>
    <row r="638" ht="10.5" customHeight="1">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row>
    <row r="639" ht="10.5" customHeight="1">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row>
    <row r="640" ht="10.5" customHeight="1">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row>
    <row r="641" ht="10.5" customHeight="1">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row>
    <row r="642" ht="10.5" customHeight="1">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row>
    <row r="643" ht="10.5" customHeight="1">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row>
    <row r="644" ht="10.5" customHeight="1">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row>
    <row r="645" ht="10.5" customHeight="1">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row>
    <row r="646" ht="10.5" customHeight="1">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row>
    <row r="647" ht="10.5" customHeight="1">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row>
    <row r="648" ht="10.5" customHeight="1">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row>
    <row r="649" ht="10.5" customHeight="1">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row>
    <row r="650" ht="10.5" customHeight="1">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row>
    <row r="651" ht="10.5" customHeight="1">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row>
    <row r="652" ht="10.5" customHeight="1">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row>
    <row r="653" ht="10.5" customHeight="1">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row>
    <row r="654" ht="10.5" customHeight="1">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row>
    <row r="655" ht="10.5" customHeight="1">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row>
    <row r="656" ht="10.5" customHeight="1">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row>
    <row r="657" ht="10.5" customHeight="1">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row>
    <row r="658" ht="10.5" customHeight="1">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row>
    <row r="659" ht="10.5" customHeight="1">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row>
    <row r="660" ht="10.5" customHeight="1">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row>
    <row r="661" ht="10.5" customHeight="1">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row>
    <row r="662" ht="10.5" customHeight="1">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row>
    <row r="663" ht="10.5" customHeight="1">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row>
    <row r="664" ht="10.5" customHeight="1">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row>
    <row r="665" ht="10.5" customHeight="1">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row>
    <row r="666" ht="10.5" customHeight="1">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row>
    <row r="667" ht="10.5" customHeight="1">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row>
    <row r="668" ht="10.5" customHeight="1">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row>
    <row r="669" ht="10.5" customHeight="1">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row>
    <row r="670" ht="10.5" customHeight="1">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row>
    <row r="671" ht="10.5" customHeight="1">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row>
    <row r="672" ht="10.5" customHeight="1">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row>
    <row r="673" ht="10.5" customHeight="1">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row>
    <row r="674" ht="10.5" customHeight="1">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row>
    <row r="675" ht="10.5" customHeight="1">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row>
    <row r="676" ht="10.5" customHeight="1">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row>
    <row r="677" ht="10.5" customHeight="1">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row>
    <row r="678" ht="10.5" customHeight="1">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row>
    <row r="679" ht="10.5" customHeight="1">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row>
    <row r="680" ht="10.5" customHeight="1">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row>
    <row r="681" ht="10.5" customHeight="1">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row>
    <row r="682" ht="10.5" customHeight="1">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row>
    <row r="683" ht="10.5" customHeight="1">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row>
    <row r="684" ht="10.5" customHeight="1">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row>
    <row r="685" ht="10.5" customHeight="1">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row>
    <row r="686" ht="10.5" customHeight="1">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row>
    <row r="687" ht="10.5" customHeight="1">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row>
    <row r="688" ht="10.5" customHeight="1">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row>
    <row r="689" ht="10.5" customHeight="1">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row>
    <row r="690" ht="10.5" customHeight="1">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row>
    <row r="691" ht="10.5" customHeight="1">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row>
    <row r="692" ht="10.5" customHeight="1">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row>
    <row r="693" ht="10.5" customHeight="1">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row>
    <row r="694" ht="10.5" customHeight="1">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row>
    <row r="695" ht="10.5" customHeight="1">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row>
    <row r="696" ht="10.5" customHeight="1">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row>
    <row r="697" ht="10.5" customHeight="1">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row>
    <row r="698" ht="10.5" customHeight="1">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row>
    <row r="699" ht="10.5" customHeight="1">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row>
    <row r="700" ht="10.5" customHeight="1">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row>
    <row r="701" ht="10.5" customHeight="1">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row>
    <row r="702" ht="10.5" customHeight="1">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row>
    <row r="703" ht="10.5" customHeight="1">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row>
    <row r="704" ht="10.5" customHeight="1">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row>
    <row r="705" ht="10.5" customHeight="1">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row>
    <row r="706" ht="10.5" customHeight="1">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row>
    <row r="707" ht="10.5" customHeight="1">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row>
    <row r="708" ht="10.5" customHeight="1">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row>
    <row r="709" ht="10.5" customHeight="1">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row>
    <row r="710" ht="10.5" customHeight="1">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row>
    <row r="711" ht="10.5" customHeight="1">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row>
    <row r="712" ht="10.5" customHeight="1">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row>
    <row r="713" ht="10.5" customHeight="1">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row>
    <row r="714" ht="10.5" customHeight="1">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row>
    <row r="715" ht="10.5" customHeight="1">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row>
    <row r="716" ht="10.5" customHeight="1">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row>
    <row r="717" ht="10.5" customHeight="1">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row>
    <row r="718" ht="10.5" customHeight="1">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row>
    <row r="719" ht="10.5" customHeight="1">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row>
    <row r="720" ht="10.5" customHeight="1">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row>
    <row r="721" ht="10.5" customHeight="1">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row>
    <row r="722" ht="10.5" customHeight="1">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row>
    <row r="723" ht="10.5" customHeight="1">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row>
    <row r="724" ht="10.5" customHeight="1">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row>
    <row r="725" ht="10.5" customHeight="1">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row>
    <row r="726" ht="10.5" customHeight="1">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row>
    <row r="727" ht="10.5" customHeight="1">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row>
    <row r="728" ht="10.5" customHeight="1">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row>
    <row r="729" ht="10.5" customHeight="1">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row>
    <row r="730" ht="10.5" customHeight="1">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row>
    <row r="731" ht="10.5" customHeight="1">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row>
    <row r="732" ht="10.5" customHeight="1">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row>
    <row r="733" ht="10.5" customHeight="1">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row>
    <row r="734" ht="10.5" customHeight="1">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row>
    <row r="735" ht="10.5" customHeight="1">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row>
    <row r="736" ht="10.5" customHeight="1">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row>
    <row r="737" ht="10.5" customHeight="1">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row>
    <row r="738" ht="10.5" customHeight="1">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row>
    <row r="739" ht="10.5" customHeight="1">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row>
    <row r="740" ht="10.5" customHeight="1">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row>
    <row r="741" ht="10.5" customHeight="1">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row>
    <row r="742" ht="10.5" customHeight="1">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row>
    <row r="743" ht="10.5" customHeight="1">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row>
    <row r="744" ht="10.5" customHeight="1">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row>
    <row r="745" ht="10.5" customHeight="1">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row>
    <row r="746" ht="10.5" customHeight="1">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row>
    <row r="747" ht="10.5" customHeight="1">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row>
    <row r="748" ht="10.5" customHeight="1">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row>
    <row r="749" ht="10.5" customHeight="1">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row>
    <row r="750" ht="10.5" customHeight="1">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row>
    <row r="751" ht="10.5" customHeight="1">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row>
    <row r="752" ht="10.5" customHeight="1">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row>
    <row r="753" ht="10.5" customHeight="1">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row>
    <row r="754" ht="10.5" customHeight="1">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row>
    <row r="755" ht="10.5" customHeight="1">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row>
    <row r="756" ht="10.5" customHeight="1">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row>
    <row r="757" ht="10.5" customHeight="1">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row>
    <row r="758" ht="10.5" customHeight="1">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row>
    <row r="759" ht="10.5" customHeight="1">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row>
    <row r="760" ht="10.5" customHeight="1">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row>
    <row r="761" ht="10.5" customHeight="1">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row>
    <row r="762" ht="10.5" customHeight="1">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row>
    <row r="763" ht="10.5" customHeight="1">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row>
    <row r="764" ht="10.5" customHeight="1">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row>
    <row r="765" ht="10.5" customHeight="1">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row>
    <row r="766" ht="10.5" customHeight="1">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row>
    <row r="767" ht="10.5" customHeight="1">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row>
    <row r="768" ht="10.5" customHeight="1">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row>
    <row r="769" ht="10.5" customHeight="1">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row>
    <row r="770" ht="10.5" customHeight="1">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row>
    <row r="771" ht="10.5" customHeight="1">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row>
    <row r="772" ht="10.5" customHeight="1">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row>
    <row r="773" ht="10.5" customHeight="1">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row>
    <row r="774" ht="10.5" customHeight="1">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row>
    <row r="775" ht="10.5" customHeight="1">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row>
    <row r="776" ht="10.5" customHeight="1">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row>
    <row r="777" ht="10.5" customHeight="1">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row>
    <row r="778" ht="10.5" customHeight="1">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row>
    <row r="779" ht="10.5" customHeight="1">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row>
    <row r="780" ht="10.5" customHeight="1">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row>
    <row r="781" ht="10.5" customHeight="1">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row>
    <row r="782" ht="10.5" customHeight="1">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row>
    <row r="783" ht="10.5" customHeight="1">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row>
    <row r="784" ht="10.5" customHeight="1">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row>
    <row r="785" ht="10.5" customHeight="1">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row>
    <row r="786" ht="10.5" customHeight="1">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row>
    <row r="787" ht="10.5" customHeight="1">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row>
    <row r="788" ht="10.5" customHeight="1">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row>
    <row r="789" ht="10.5" customHeight="1">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row>
    <row r="790" ht="10.5" customHeight="1">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row>
    <row r="791" ht="10.5" customHeight="1">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row>
    <row r="792" ht="10.5" customHeight="1">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row>
    <row r="793" ht="10.5" customHeight="1">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row>
    <row r="794" ht="10.5" customHeight="1">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row>
    <row r="795" ht="10.5" customHeight="1">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row>
    <row r="796" ht="10.5" customHeight="1">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row>
    <row r="797" ht="10.5" customHeight="1">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row>
    <row r="798" ht="10.5" customHeight="1">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row>
    <row r="799" ht="10.5" customHeight="1">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row>
    <row r="800" ht="10.5" customHeight="1">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row>
    <row r="801" ht="10.5" customHeight="1">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row>
    <row r="802" ht="10.5" customHeight="1">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row>
    <row r="803" ht="10.5" customHeight="1">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row>
    <row r="804" ht="10.5" customHeight="1">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row>
    <row r="805" ht="10.5" customHeight="1">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row>
    <row r="806" ht="10.5" customHeight="1">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row>
    <row r="807" ht="10.5" customHeight="1">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row>
    <row r="808" ht="10.5" customHeight="1">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row>
    <row r="809" ht="10.5" customHeight="1">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row>
    <row r="810" ht="10.5" customHeight="1">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row>
    <row r="811" ht="10.5" customHeight="1">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row>
    <row r="812" ht="10.5" customHeight="1">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row>
    <row r="813" ht="10.5" customHeight="1">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row>
    <row r="814" ht="10.5" customHeight="1">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row>
    <row r="815" ht="10.5" customHeight="1">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row>
    <row r="816" ht="10.5" customHeight="1">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row>
    <row r="817" ht="10.5" customHeight="1">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row>
    <row r="818" ht="10.5" customHeight="1">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row>
    <row r="819" ht="10.5" customHeight="1">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row>
    <row r="820" ht="10.5" customHeight="1">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row>
    <row r="821" ht="10.5" customHeight="1">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row>
    <row r="822" ht="10.5" customHeight="1">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row>
    <row r="823" ht="10.5" customHeight="1">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row>
    <row r="824" ht="10.5" customHeight="1">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row>
    <row r="825" ht="10.5" customHeight="1">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row>
    <row r="826" ht="10.5" customHeight="1">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row>
    <row r="827" ht="10.5" customHeight="1">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row>
    <row r="828" ht="10.5" customHeight="1">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row>
    <row r="829" ht="10.5" customHeight="1">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row>
    <row r="830" ht="10.5" customHeight="1">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row>
    <row r="831" ht="10.5" customHeight="1">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row>
    <row r="832" ht="10.5" customHeight="1">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row>
    <row r="833" ht="10.5" customHeight="1">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row>
    <row r="834" ht="10.5" customHeight="1">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row>
    <row r="835" ht="10.5" customHeight="1">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row>
    <row r="836" ht="10.5" customHeight="1">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row>
    <row r="837" ht="10.5" customHeight="1">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row>
    <row r="838" ht="10.5" customHeight="1">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row>
    <row r="839" ht="10.5" customHeight="1">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row>
    <row r="840" ht="10.5" customHeight="1">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row>
    <row r="841" ht="10.5" customHeight="1">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row>
    <row r="842" ht="10.5" customHeight="1">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row>
    <row r="843" ht="10.5" customHeight="1">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row>
    <row r="844" ht="10.5" customHeight="1">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row>
    <row r="845" ht="10.5" customHeight="1">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row>
    <row r="846" ht="10.5" customHeight="1">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row>
    <row r="847" ht="10.5" customHeight="1">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row>
    <row r="848" ht="10.5" customHeight="1">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row>
    <row r="849" ht="10.5" customHeight="1">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row>
    <row r="850" ht="10.5" customHeight="1">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row>
    <row r="851" ht="10.5" customHeight="1">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row>
    <row r="852" ht="10.5" customHeight="1">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row>
    <row r="853" ht="10.5" customHeight="1">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row>
    <row r="854" ht="10.5" customHeight="1">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row>
    <row r="855" ht="10.5" customHeight="1">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row>
    <row r="856" ht="10.5" customHeight="1">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row>
    <row r="857" ht="10.5" customHeight="1">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row>
    <row r="858" ht="10.5" customHeight="1">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row>
    <row r="859" ht="10.5" customHeight="1">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row>
    <row r="860" ht="10.5" customHeight="1">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row>
    <row r="861" ht="10.5" customHeight="1">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row>
    <row r="862" ht="10.5" customHeight="1">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row>
    <row r="863" ht="10.5" customHeight="1">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row>
    <row r="864" ht="10.5" customHeight="1">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row>
    <row r="865" ht="10.5" customHeight="1">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row>
    <row r="866" ht="10.5" customHeight="1">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row>
    <row r="867" ht="10.5" customHeight="1">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row>
    <row r="868" ht="10.5" customHeight="1">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row>
    <row r="869" ht="10.5" customHeight="1">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row>
    <row r="870" ht="10.5" customHeight="1">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row>
    <row r="871" ht="10.5" customHeight="1">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row>
    <row r="872" ht="10.5" customHeight="1">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row>
    <row r="873" ht="10.5" customHeight="1">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row>
    <row r="874" ht="10.5" customHeight="1">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row>
    <row r="875" ht="10.5" customHeight="1">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row>
    <row r="876" ht="10.5" customHeight="1">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row>
    <row r="877" ht="10.5" customHeight="1">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row>
    <row r="878" ht="10.5" customHeight="1">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row>
    <row r="879" ht="10.5" customHeight="1">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row>
    <row r="880" ht="10.5" customHeight="1">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row>
    <row r="881" ht="10.5" customHeight="1">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row>
    <row r="882" ht="10.5" customHeight="1">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row>
    <row r="883" ht="10.5" customHeight="1">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row>
    <row r="884" ht="10.5" customHeight="1">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row>
    <row r="885" ht="10.5" customHeight="1">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row>
    <row r="886" ht="10.5" customHeight="1">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row>
    <row r="887" ht="10.5" customHeight="1">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row>
    <row r="888" ht="10.5" customHeight="1">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row>
    <row r="889" ht="10.5" customHeight="1">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row>
    <row r="890" ht="10.5" customHeight="1">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row>
    <row r="891" ht="10.5" customHeight="1">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row>
    <row r="892" ht="10.5" customHeight="1">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row>
    <row r="893" ht="10.5" customHeight="1">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row>
    <row r="894" ht="10.5" customHeight="1">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row>
    <row r="895" ht="10.5" customHeight="1">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row>
    <row r="896" ht="10.5" customHeight="1">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row>
    <row r="897" ht="10.5" customHeight="1">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row>
    <row r="898" ht="10.5" customHeight="1">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row>
    <row r="899" ht="10.5" customHeight="1">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row>
    <row r="900" ht="10.5" customHeight="1">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row>
    <row r="901" ht="10.5" customHeight="1">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row>
    <row r="902" ht="10.5" customHeight="1">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row>
    <row r="903" ht="10.5" customHeight="1">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row>
    <row r="904" ht="10.5" customHeight="1">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row>
    <row r="905" ht="10.5" customHeight="1">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row>
    <row r="906" ht="10.5" customHeight="1">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row>
    <row r="907" ht="10.5" customHeight="1">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row>
    <row r="908" ht="10.5" customHeight="1">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row>
    <row r="909" ht="10.5" customHeight="1">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row>
    <row r="910" ht="10.5" customHeight="1">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row>
    <row r="911" ht="10.5" customHeight="1">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row>
    <row r="912" ht="10.5" customHeight="1">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row>
    <row r="913" ht="10.5" customHeight="1">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row>
    <row r="914" ht="10.5" customHeight="1">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row>
    <row r="915" ht="10.5" customHeight="1">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row>
    <row r="916" ht="10.5" customHeight="1">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row>
    <row r="917" ht="10.5" customHeight="1">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row>
    <row r="918" ht="10.5" customHeight="1">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row>
    <row r="919" ht="10.5" customHeight="1">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row>
    <row r="920" ht="10.5" customHeight="1">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row>
    <row r="921" ht="10.5" customHeight="1">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row>
    <row r="922" ht="10.5" customHeight="1">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row>
    <row r="923" ht="10.5" customHeight="1">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row>
    <row r="924" ht="10.5" customHeight="1">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row>
    <row r="925" ht="10.5" customHeight="1">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row>
    <row r="926" ht="10.5" customHeight="1">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row>
    <row r="927" ht="10.5" customHeight="1">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row>
    <row r="928" ht="10.5" customHeight="1">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row>
    <row r="929" ht="10.5" customHeight="1">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row>
    <row r="930" ht="10.5" customHeight="1">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row>
    <row r="931" ht="10.5" customHeight="1">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row>
    <row r="932" ht="10.5" customHeight="1">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row>
    <row r="933" ht="10.5" customHeight="1">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row>
    <row r="934" ht="10.5" customHeight="1">
      <c r="A934" s="179"/>
      <c r="B934" s="179"/>
      <c r="C934" s="179"/>
      <c r="D934" s="179"/>
      <c r="E934" s="179"/>
      <c r="F934" s="179"/>
      <c r="G934" s="179"/>
      <c r="H934" s="179"/>
      <c r="I934" s="179"/>
      <c r="J934" s="179"/>
      <c r="K934" s="179"/>
      <c r="L934" s="179"/>
      <c r="M934" s="179"/>
      <c r="N934" s="179"/>
      <c r="O934" s="179"/>
      <c r="P934" s="179"/>
      <c r="Q934" s="179"/>
      <c r="R934" s="179"/>
      <c r="S934" s="179"/>
      <c r="T934" s="179"/>
      <c r="U934" s="179"/>
      <c r="V934" s="179"/>
      <c r="W934" s="179"/>
      <c r="X934" s="179"/>
      <c r="Y934" s="179"/>
      <c r="Z934" s="179"/>
    </row>
    <row r="935" ht="10.5" customHeight="1">
      <c r="A935" s="179"/>
      <c r="B935" s="179"/>
      <c r="C935" s="179"/>
      <c r="D935" s="179"/>
      <c r="E935" s="179"/>
      <c r="F935" s="179"/>
      <c r="G935" s="179"/>
      <c r="H935" s="179"/>
      <c r="I935" s="179"/>
      <c r="J935" s="179"/>
      <c r="K935" s="179"/>
      <c r="L935" s="179"/>
      <c r="M935" s="179"/>
      <c r="N935" s="179"/>
      <c r="O935" s="179"/>
      <c r="P935" s="179"/>
      <c r="Q935" s="179"/>
      <c r="R935" s="179"/>
      <c r="S935" s="179"/>
      <c r="T935" s="179"/>
      <c r="U935" s="179"/>
      <c r="V935" s="179"/>
      <c r="W935" s="179"/>
      <c r="X935" s="179"/>
      <c r="Y935" s="179"/>
      <c r="Z935" s="179"/>
    </row>
    <row r="936" ht="10.5" customHeight="1">
      <c r="A936" s="179"/>
      <c r="B936" s="179"/>
      <c r="C936" s="179"/>
      <c r="D936" s="179"/>
      <c r="E936" s="179"/>
      <c r="F936" s="179"/>
      <c r="G936" s="179"/>
      <c r="H936" s="179"/>
      <c r="I936" s="179"/>
      <c r="J936" s="179"/>
      <c r="K936" s="179"/>
      <c r="L936" s="179"/>
      <c r="M936" s="179"/>
      <c r="N936" s="179"/>
      <c r="O936" s="179"/>
      <c r="P936" s="179"/>
      <c r="Q936" s="179"/>
      <c r="R936" s="179"/>
      <c r="S936" s="179"/>
      <c r="T936" s="179"/>
      <c r="U936" s="179"/>
      <c r="V936" s="179"/>
      <c r="W936" s="179"/>
      <c r="X936" s="179"/>
      <c r="Y936" s="179"/>
      <c r="Z936" s="179"/>
    </row>
    <row r="937" ht="10.5" customHeight="1">
      <c r="A937" s="179"/>
      <c r="B937" s="179"/>
      <c r="C937" s="179"/>
      <c r="D937" s="179"/>
      <c r="E937" s="179"/>
      <c r="F937" s="179"/>
      <c r="G937" s="179"/>
      <c r="H937" s="179"/>
      <c r="I937" s="179"/>
      <c r="J937" s="179"/>
      <c r="K937" s="179"/>
      <c r="L937" s="179"/>
      <c r="M937" s="179"/>
      <c r="N937" s="179"/>
      <c r="O937" s="179"/>
      <c r="P937" s="179"/>
      <c r="Q937" s="179"/>
      <c r="R937" s="179"/>
      <c r="S937" s="179"/>
      <c r="T937" s="179"/>
      <c r="U937" s="179"/>
      <c r="V937" s="179"/>
      <c r="W937" s="179"/>
      <c r="X937" s="179"/>
      <c r="Y937" s="179"/>
      <c r="Z937" s="179"/>
    </row>
    <row r="938" ht="10.5" customHeight="1">
      <c r="A938" s="179"/>
      <c r="B938" s="179"/>
      <c r="C938" s="179"/>
      <c r="D938" s="179"/>
      <c r="E938" s="179"/>
      <c r="F938" s="179"/>
      <c r="G938" s="179"/>
      <c r="H938" s="179"/>
      <c r="I938" s="179"/>
      <c r="J938" s="179"/>
      <c r="K938" s="179"/>
      <c r="L938" s="179"/>
      <c r="M938" s="179"/>
      <c r="N938" s="179"/>
      <c r="O938" s="179"/>
      <c r="P938" s="179"/>
      <c r="Q938" s="179"/>
      <c r="R938" s="179"/>
      <c r="S938" s="179"/>
      <c r="T938" s="179"/>
      <c r="U938" s="179"/>
      <c r="V938" s="179"/>
      <c r="W938" s="179"/>
      <c r="X938" s="179"/>
      <c r="Y938" s="179"/>
      <c r="Z938" s="179"/>
    </row>
    <row r="939" ht="10.5" customHeight="1">
      <c r="A939" s="179"/>
      <c r="B939" s="179"/>
      <c r="C939" s="179"/>
      <c r="D939" s="179"/>
      <c r="E939" s="179"/>
      <c r="F939" s="179"/>
      <c r="G939" s="179"/>
      <c r="H939" s="179"/>
      <c r="I939" s="179"/>
      <c r="J939" s="179"/>
      <c r="K939" s="179"/>
      <c r="L939" s="179"/>
      <c r="M939" s="179"/>
      <c r="N939" s="179"/>
      <c r="O939" s="179"/>
      <c r="P939" s="179"/>
      <c r="Q939" s="179"/>
      <c r="R939" s="179"/>
      <c r="S939" s="179"/>
      <c r="T939" s="179"/>
      <c r="U939" s="179"/>
      <c r="V939" s="179"/>
      <c r="W939" s="179"/>
      <c r="X939" s="179"/>
      <c r="Y939" s="179"/>
      <c r="Z939" s="179"/>
    </row>
    <row r="940" ht="10.5" customHeight="1">
      <c r="A940" s="179"/>
      <c r="B940" s="179"/>
      <c r="C940" s="179"/>
      <c r="D940" s="179"/>
      <c r="E940" s="179"/>
      <c r="F940" s="179"/>
      <c r="G940" s="179"/>
      <c r="H940" s="179"/>
      <c r="I940" s="179"/>
      <c r="J940" s="179"/>
      <c r="K940" s="179"/>
      <c r="L940" s="179"/>
      <c r="M940" s="179"/>
      <c r="N940" s="179"/>
      <c r="O940" s="179"/>
      <c r="P940" s="179"/>
      <c r="Q940" s="179"/>
      <c r="R940" s="179"/>
      <c r="S940" s="179"/>
      <c r="T940" s="179"/>
      <c r="U940" s="179"/>
      <c r="V940" s="179"/>
      <c r="W940" s="179"/>
      <c r="X940" s="179"/>
      <c r="Y940" s="179"/>
      <c r="Z940" s="179"/>
    </row>
    <row r="941" ht="10.5" customHeight="1">
      <c r="A941" s="179"/>
      <c r="B941" s="179"/>
      <c r="C941" s="179"/>
      <c r="D941" s="179"/>
      <c r="E941" s="179"/>
      <c r="F941" s="179"/>
      <c r="G941" s="179"/>
      <c r="H941" s="179"/>
      <c r="I941" s="179"/>
      <c r="J941" s="179"/>
      <c r="K941" s="179"/>
      <c r="L941" s="179"/>
      <c r="M941" s="179"/>
      <c r="N941" s="179"/>
      <c r="O941" s="179"/>
      <c r="P941" s="179"/>
      <c r="Q941" s="179"/>
      <c r="R941" s="179"/>
      <c r="S941" s="179"/>
      <c r="T941" s="179"/>
      <c r="U941" s="179"/>
      <c r="V941" s="179"/>
      <c r="W941" s="179"/>
      <c r="X941" s="179"/>
      <c r="Y941" s="179"/>
      <c r="Z941" s="179"/>
    </row>
    <row r="942" ht="10.5" customHeight="1">
      <c r="A942" s="179"/>
      <c r="B942" s="179"/>
      <c r="C942" s="179"/>
      <c r="D942" s="179"/>
      <c r="E942" s="179"/>
      <c r="F942" s="179"/>
      <c r="G942" s="179"/>
      <c r="H942" s="179"/>
      <c r="I942" s="179"/>
      <c r="J942" s="179"/>
      <c r="K942" s="179"/>
      <c r="L942" s="179"/>
      <c r="M942" s="179"/>
      <c r="N942" s="179"/>
      <c r="O942" s="179"/>
      <c r="P942" s="179"/>
      <c r="Q942" s="179"/>
      <c r="R942" s="179"/>
      <c r="S942" s="179"/>
      <c r="T942" s="179"/>
      <c r="U942" s="179"/>
      <c r="V942" s="179"/>
      <c r="W942" s="179"/>
      <c r="X942" s="179"/>
      <c r="Y942" s="179"/>
      <c r="Z942" s="179"/>
    </row>
    <row r="943" ht="10.5" customHeight="1">
      <c r="A943" s="179"/>
      <c r="B943" s="179"/>
      <c r="C943" s="179"/>
      <c r="D943" s="179"/>
      <c r="E943" s="179"/>
      <c r="F943" s="179"/>
      <c r="G943" s="179"/>
      <c r="H943" s="179"/>
      <c r="I943" s="179"/>
      <c r="J943" s="179"/>
      <c r="K943" s="179"/>
      <c r="L943" s="179"/>
      <c r="M943" s="179"/>
      <c r="N943" s="179"/>
      <c r="O943" s="179"/>
      <c r="P943" s="179"/>
      <c r="Q943" s="179"/>
      <c r="R943" s="179"/>
      <c r="S943" s="179"/>
      <c r="T943" s="179"/>
      <c r="U943" s="179"/>
      <c r="V943" s="179"/>
      <c r="W943" s="179"/>
      <c r="X943" s="179"/>
      <c r="Y943" s="179"/>
      <c r="Z943" s="179"/>
    </row>
    <row r="944" ht="10.5" customHeight="1">
      <c r="A944" s="179"/>
      <c r="B944" s="179"/>
      <c r="C944" s="179"/>
      <c r="D944" s="179"/>
      <c r="E944" s="179"/>
      <c r="F944" s="179"/>
      <c r="G944" s="179"/>
      <c r="H944" s="179"/>
      <c r="I944" s="179"/>
      <c r="J944" s="179"/>
      <c r="K944" s="179"/>
      <c r="L944" s="179"/>
      <c r="M944" s="179"/>
      <c r="N944" s="179"/>
      <c r="O944" s="179"/>
      <c r="P944" s="179"/>
      <c r="Q944" s="179"/>
      <c r="R944" s="179"/>
      <c r="S944" s="179"/>
      <c r="T944" s="179"/>
      <c r="U944" s="179"/>
      <c r="V944" s="179"/>
      <c r="W944" s="179"/>
      <c r="X944" s="179"/>
      <c r="Y944" s="179"/>
      <c r="Z944" s="179"/>
    </row>
    <row r="945" ht="10.5" customHeight="1">
      <c r="A945" s="179"/>
      <c r="B945" s="179"/>
      <c r="C945" s="179"/>
      <c r="D945" s="179"/>
      <c r="E945" s="179"/>
      <c r="F945" s="179"/>
      <c r="G945" s="179"/>
      <c r="H945" s="179"/>
      <c r="I945" s="179"/>
      <c r="J945" s="179"/>
      <c r="K945" s="179"/>
      <c r="L945" s="179"/>
      <c r="M945" s="179"/>
      <c r="N945" s="179"/>
      <c r="O945" s="179"/>
      <c r="P945" s="179"/>
      <c r="Q945" s="179"/>
      <c r="R945" s="179"/>
      <c r="S945" s="179"/>
      <c r="T945" s="179"/>
      <c r="U945" s="179"/>
      <c r="V945" s="179"/>
      <c r="W945" s="179"/>
      <c r="X945" s="179"/>
      <c r="Y945" s="179"/>
      <c r="Z945" s="179"/>
    </row>
    <row r="946" ht="10.5" customHeight="1">
      <c r="A946" s="179"/>
      <c r="B946" s="179"/>
      <c r="C946" s="179"/>
      <c r="D946" s="179"/>
      <c r="E946" s="179"/>
      <c r="F946" s="179"/>
      <c r="G946" s="179"/>
      <c r="H946" s="179"/>
      <c r="I946" s="179"/>
      <c r="J946" s="179"/>
      <c r="K946" s="179"/>
      <c r="L946" s="179"/>
      <c r="M946" s="179"/>
      <c r="N946" s="179"/>
      <c r="O946" s="179"/>
      <c r="P946" s="179"/>
      <c r="Q946" s="179"/>
      <c r="R946" s="179"/>
      <c r="S946" s="179"/>
      <c r="T946" s="179"/>
      <c r="U946" s="179"/>
      <c r="V946" s="179"/>
      <c r="W946" s="179"/>
      <c r="X946" s="179"/>
      <c r="Y946" s="179"/>
      <c r="Z946" s="179"/>
    </row>
    <row r="947" ht="10.5" customHeight="1">
      <c r="A947" s="179"/>
      <c r="B947" s="179"/>
      <c r="C947" s="179"/>
      <c r="D947" s="179"/>
      <c r="E947" s="179"/>
      <c r="F947" s="179"/>
      <c r="G947" s="179"/>
      <c r="H947" s="179"/>
      <c r="I947" s="179"/>
      <c r="J947" s="179"/>
      <c r="K947" s="179"/>
      <c r="L947" s="179"/>
      <c r="M947" s="179"/>
      <c r="N947" s="179"/>
      <c r="O947" s="179"/>
      <c r="P947" s="179"/>
      <c r="Q947" s="179"/>
      <c r="R947" s="179"/>
      <c r="S947" s="179"/>
      <c r="T947" s="179"/>
      <c r="U947" s="179"/>
      <c r="V947" s="179"/>
      <c r="W947" s="179"/>
      <c r="X947" s="179"/>
      <c r="Y947" s="179"/>
      <c r="Z947" s="179"/>
    </row>
    <row r="948" ht="10.5" customHeight="1">
      <c r="A948" s="179"/>
      <c r="B948" s="179"/>
      <c r="C948" s="179"/>
      <c r="D948" s="179"/>
      <c r="E948" s="179"/>
      <c r="F948" s="179"/>
      <c r="G948" s="179"/>
      <c r="H948" s="179"/>
      <c r="I948" s="179"/>
      <c r="J948" s="179"/>
      <c r="K948" s="179"/>
      <c r="L948" s="179"/>
      <c r="M948" s="179"/>
      <c r="N948" s="179"/>
      <c r="O948" s="179"/>
      <c r="P948" s="179"/>
      <c r="Q948" s="179"/>
      <c r="R948" s="179"/>
      <c r="S948" s="179"/>
      <c r="T948" s="179"/>
      <c r="U948" s="179"/>
      <c r="V948" s="179"/>
      <c r="W948" s="179"/>
      <c r="X948" s="179"/>
      <c r="Y948" s="179"/>
      <c r="Z948" s="179"/>
    </row>
    <row r="949" ht="10.5" customHeight="1">
      <c r="A949" s="179"/>
      <c r="B949" s="179"/>
      <c r="C949" s="179"/>
      <c r="D949" s="179"/>
      <c r="E949" s="179"/>
      <c r="F949" s="179"/>
      <c r="G949" s="179"/>
      <c r="H949" s="179"/>
      <c r="I949" s="179"/>
      <c r="J949" s="179"/>
      <c r="K949" s="179"/>
      <c r="L949" s="179"/>
      <c r="M949" s="179"/>
      <c r="N949" s="179"/>
      <c r="O949" s="179"/>
      <c r="P949" s="179"/>
      <c r="Q949" s="179"/>
      <c r="R949" s="179"/>
      <c r="S949" s="179"/>
      <c r="T949" s="179"/>
      <c r="U949" s="179"/>
      <c r="V949" s="179"/>
      <c r="W949" s="179"/>
      <c r="X949" s="179"/>
      <c r="Y949" s="179"/>
      <c r="Z949" s="179"/>
    </row>
    <row r="950" ht="10.5" customHeight="1">
      <c r="A950" s="179"/>
      <c r="B950" s="179"/>
      <c r="C950" s="179"/>
      <c r="D950" s="179"/>
      <c r="E950" s="179"/>
      <c r="F950" s="179"/>
      <c r="G950" s="179"/>
      <c r="H950" s="179"/>
      <c r="I950" s="179"/>
      <c r="J950" s="179"/>
      <c r="K950" s="179"/>
      <c r="L950" s="179"/>
      <c r="M950" s="179"/>
      <c r="N950" s="179"/>
      <c r="O950" s="179"/>
      <c r="P950" s="179"/>
      <c r="Q950" s="179"/>
      <c r="R950" s="179"/>
      <c r="S950" s="179"/>
      <c r="T950" s="179"/>
      <c r="U950" s="179"/>
      <c r="V950" s="179"/>
      <c r="W950" s="179"/>
      <c r="X950" s="179"/>
      <c r="Y950" s="179"/>
      <c r="Z950" s="179"/>
    </row>
    <row r="951" ht="10.5" customHeight="1">
      <c r="A951" s="179"/>
      <c r="B951" s="179"/>
      <c r="C951" s="179"/>
      <c r="D951" s="179"/>
      <c r="E951" s="179"/>
      <c r="F951" s="179"/>
      <c r="G951" s="179"/>
      <c r="H951" s="179"/>
      <c r="I951" s="179"/>
      <c r="J951" s="179"/>
      <c r="K951" s="179"/>
      <c r="L951" s="179"/>
      <c r="M951" s="179"/>
      <c r="N951" s="179"/>
      <c r="O951" s="179"/>
      <c r="P951" s="179"/>
      <c r="Q951" s="179"/>
      <c r="R951" s="179"/>
      <c r="S951" s="179"/>
      <c r="T951" s="179"/>
      <c r="U951" s="179"/>
      <c r="V951" s="179"/>
      <c r="W951" s="179"/>
      <c r="X951" s="179"/>
      <c r="Y951" s="179"/>
      <c r="Z951" s="179"/>
    </row>
    <row r="952" ht="10.5" customHeight="1">
      <c r="A952" s="179"/>
      <c r="B952" s="179"/>
      <c r="C952" s="179"/>
      <c r="D952" s="179"/>
      <c r="E952" s="179"/>
      <c r="F952" s="179"/>
      <c r="G952" s="179"/>
      <c r="H952" s="179"/>
      <c r="I952" s="179"/>
      <c r="J952" s="179"/>
      <c r="K952" s="179"/>
      <c r="L952" s="179"/>
      <c r="M952" s="179"/>
      <c r="N952" s="179"/>
      <c r="O952" s="179"/>
      <c r="P952" s="179"/>
      <c r="Q952" s="179"/>
      <c r="R952" s="179"/>
      <c r="S952" s="179"/>
      <c r="T952" s="179"/>
      <c r="U952" s="179"/>
      <c r="V952" s="179"/>
      <c r="W952" s="179"/>
      <c r="X952" s="179"/>
      <c r="Y952" s="179"/>
      <c r="Z952" s="179"/>
    </row>
    <row r="953" ht="10.5" customHeight="1">
      <c r="A953" s="179"/>
      <c r="B953" s="179"/>
      <c r="C953" s="179"/>
      <c r="D953" s="179"/>
      <c r="E953" s="179"/>
      <c r="F953" s="179"/>
      <c r="G953" s="179"/>
      <c r="H953" s="179"/>
      <c r="I953" s="179"/>
      <c r="J953" s="179"/>
      <c r="K953" s="179"/>
      <c r="L953" s="179"/>
      <c r="M953" s="179"/>
      <c r="N953" s="179"/>
      <c r="O953" s="179"/>
      <c r="P953" s="179"/>
      <c r="Q953" s="179"/>
      <c r="R953" s="179"/>
      <c r="S953" s="179"/>
      <c r="T953" s="179"/>
      <c r="U953" s="179"/>
      <c r="V953" s="179"/>
      <c r="W953" s="179"/>
      <c r="X953" s="179"/>
      <c r="Y953" s="179"/>
      <c r="Z953" s="179"/>
    </row>
    <row r="954" ht="10.5" customHeight="1">
      <c r="A954" s="179"/>
      <c r="B954" s="179"/>
      <c r="C954" s="179"/>
      <c r="D954" s="179"/>
      <c r="E954" s="179"/>
      <c r="F954" s="179"/>
      <c r="G954" s="179"/>
      <c r="H954" s="179"/>
      <c r="I954" s="179"/>
      <c r="J954" s="179"/>
      <c r="K954" s="179"/>
      <c r="L954" s="179"/>
      <c r="M954" s="179"/>
      <c r="N954" s="179"/>
      <c r="O954" s="179"/>
      <c r="P954" s="179"/>
      <c r="Q954" s="179"/>
      <c r="R954" s="179"/>
      <c r="S954" s="179"/>
      <c r="T954" s="179"/>
      <c r="U954" s="179"/>
      <c r="V954" s="179"/>
      <c r="W954" s="179"/>
      <c r="X954" s="179"/>
      <c r="Y954" s="179"/>
      <c r="Z954" s="179"/>
    </row>
    <row r="955" ht="10.5" customHeight="1">
      <c r="A955" s="179"/>
      <c r="B955" s="179"/>
      <c r="C955" s="179"/>
      <c r="D955" s="179"/>
      <c r="E955" s="179"/>
      <c r="F955" s="179"/>
      <c r="G955" s="179"/>
      <c r="H955" s="179"/>
      <c r="I955" s="179"/>
      <c r="J955" s="179"/>
      <c r="K955" s="179"/>
      <c r="L955" s="179"/>
      <c r="M955" s="179"/>
      <c r="N955" s="179"/>
      <c r="O955" s="179"/>
      <c r="P955" s="179"/>
      <c r="Q955" s="179"/>
      <c r="R955" s="179"/>
      <c r="S955" s="179"/>
      <c r="T955" s="179"/>
      <c r="U955" s="179"/>
      <c r="V955" s="179"/>
      <c r="W955" s="179"/>
      <c r="X955" s="179"/>
      <c r="Y955" s="179"/>
      <c r="Z955" s="179"/>
    </row>
    <row r="956" ht="10.5" customHeight="1">
      <c r="A956" s="179"/>
      <c r="B956" s="179"/>
      <c r="C956" s="179"/>
      <c r="D956" s="179"/>
      <c r="E956" s="179"/>
      <c r="F956" s="179"/>
      <c r="G956" s="179"/>
      <c r="H956" s="179"/>
      <c r="I956" s="179"/>
      <c r="J956" s="179"/>
      <c r="K956" s="179"/>
      <c r="L956" s="179"/>
      <c r="M956" s="179"/>
      <c r="N956" s="179"/>
      <c r="O956" s="179"/>
      <c r="P956" s="179"/>
      <c r="Q956" s="179"/>
      <c r="R956" s="179"/>
      <c r="S956" s="179"/>
      <c r="T956" s="179"/>
      <c r="U956" s="179"/>
      <c r="V956" s="179"/>
      <c r="W956" s="179"/>
      <c r="X956" s="179"/>
      <c r="Y956" s="179"/>
      <c r="Z956" s="179"/>
    </row>
    <row r="957" ht="10.5" customHeight="1">
      <c r="A957" s="179"/>
      <c r="B957" s="179"/>
      <c r="C957" s="179"/>
      <c r="D957" s="179"/>
      <c r="E957" s="179"/>
      <c r="F957" s="179"/>
      <c r="G957" s="179"/>
      <c r="H957" s="179"/>
      <c r="I957" s="179"/>
      <c r="J957" s="179"/>
      <c r="K957" s="179"/>
      <c r="L957" s="179"/>
      <c r="M957" s="179"/>
      <c r="N957" s="179"/>
      <c r="O957" s="179"/>
      <c r="P957" s="179"/>
      <c r="Q957" s="179"/>
      <c r="R957" s="179"/>
      <c r="S957" s="179"/>
      <c r="T957" s="179"/>
      <c r="U957" s="179"/>
      <c r="V957" s="179"/>
      <c r="W957" s="179"/>
      <c r="X957" s="179"/>
      <c r="Y957" s="179"/>
      <c r="Z957" s="179"/>
    </row>
    <row r="958" ht="10.5" customHeight="1">
      <c r="A958" s="179"/>
      <c r="B958" s="179"/>
      <c r="C958" s="179"/>
      <c r="D958" s="179"/>
      <c r="E958" s="179"/>
      <c r="F958" s="179"/>
      <c r="G958" s="179"/>
      <c r="H958" s="179"/>
      <c r="I958" s="179"/>
      <c r="J958" s="179"/>
      <c r="K958" s="179"/>
      <c r="L958" s="179"/>
      <c r="M958" s="179"/>
      <c r="N958" s="179"/>
      <c r="O958" s="179"/>
      <c r="P958" s="179"/>
      <c r="Q958" s="179"/>
      <c r="R958" s="179"/>
      <c r="S958" s="179"/>
      <c r="T958" s="179"/>
      <c r="U958" s="179"/>
      <c r="V958" s="179"/>
      <c r="W958" s="179"/>
      <c r="X958" s="179"/>
      <c r="Y958" s="179"/>
      <c r="Z958" s="179"/>
    </row>
    <row r="959" ht="10.5" customHeight="1">
      <c r="A959" s="179"/>
      <c r="B959" s="179"/>
      <c r="C959" s="179"/>
      <c r="D959" s="179"/>
      <c r="E959" s="179"/>
      <c r="F959" s="179"/>
      <c r="G959" s="179"/>
      <c r="H959" s="179"/>
      <c r="I959" s="179"/>
      <c r="J959" s="179"/>
      <c r="K959" s="179"/>
      <c r="L959" s="179"/>
      <c r="M959" s="179"/>
      <c r="N959" s="179"/>
      <c r="O959" s="179"/>
      <c r="P959" s="179"/>
      <c r="Q959" s="179"/>
      <c r="R959" s="179"/>
      <c r="S959" s="179"/>
      <c r="T959" s="179"/>
      <c r="U959" s="179"/>
      <c r="V959" s="179"/>
      <c r="W959" s="179"/>
      <c r="X959" s="179"/>
      <c r="Y959" s="179"/>
      <c r="Z959" s="179"/>
    </row>
    <row r="960" ht="10.5" customHeight="1">
      <c r="A960" s="179"/>
      <c r="B960" s="179"/>
      <c r="C960" s="179"/>
      <c r="D960" s="179"/>
      <c r="E960" s="179"/>
      <c r="F960" s="179"/>
      <c r="G960" s="179"/>
      <c r="H960" s="179"/>
      <c r="I960" s="179"/>
      <c r="J960" s="179"/>
      <c r="K960" s="179"/>
      <c r="L960" s="179"/>
      <c r="M960" s="179"/>
      <c r="N960" s="179"/>
      <c r="O960" s="179"/>
      <c r="P960" s="179"/>
      <c r="Q960" s="179"/>
      <c r="R960" s="179"/>
      <c r="S960" s="179"/>
      <c r="T960" s="179"/>
      <c r="U960" s="179"/>
      <c r="V960" s="179"/>
      <c r="W960" s="179"/>
      <c r="X960" s="179"/>
      <c r="Y960" s="179"/>
      <c r="Z960" s="179"/>
    </row>
    <row r="961" ht="10.5" customHeight="1">
      <c r="A961" s="179"/>
      <c r="B961" s="179"/>
      <c r="C961" s="179"/>
      <c r="D961" s="179"/>
      <c r="E961" s="179"/>
      <c r="F961" s="179"/>
      <c r="G961" s="179"/>
      <c r="H961" s="179"/>
      <c r="I961" s="179"/>
      <c r="J961" s="179"/>
      <c r="K961" s="179"/>
      <c r="L961" s="179"/>
      <c r="M961" s="179"/>
      <c r="N961" s="179"/>
      <c r="O961" s="179"/>
      <c r="P961" s="179"/>
      <c r="Q961" s="179"/>
      <c r="R961" s="179"/>
      <c r="S961" s="179"/>
      <c r="T961" s="179"/>
      <c r="U961" s="179"/>
      <c r="V961" s="179"/>
      <c r="W961" s="179"/>
      <c r="X961" s="179"/>
      <c r="Y961" s="179"/>
      <c r="Z961" s="179"/>
    </row>
    <row r="962" ht="10.5" customHeight="1">
      <c r="A962" s="179"/>
      <c r="B962" s="179"/>
      <c r="C962" s="179"/>
      <c r="D962" s="179"/>
      <c r="E962" s="179"/>
      <c r="F962" s="179"/>
      <c r="G962" s="179"/>
      <c r="H962" s="179"/>
      <c r="I962" s="179"/>
      <c r="J962" s="179"/>
      <c r="K962" s="179"/>
      <c r="L962" s="179"/>
      <c r="M962" s="179"/>
      <c r="N962" s="179"/>
      <c r="O962" s="179"/>
      <c r="P962" s="179"/>
      <c r="Q962" s="179"/>
      <c r="R962" s="179"/>
      <c r="S962" s="179"/>
      <c r="T962" s="179"/>
      <c r="U962" s="179"/>
      <c r="V962" s="179"/>
      <c r="W962" s="179"/>
      <c r="X962" s="179"/>
      <c r="Y962" s="179"/>
      <c r="Z962" s="179"/>
    </row>
    <row r="963" ht="10.5" customHeight="1">
      <c r="A963" s="179"/>
      <c r="B963" s="179"/>
      <c r="C963" s="179"/>
      <c r="D963" s="179"/>
      <c r="E963" s="179"/>
      <c r="F963" s="179"/>
      <c r="G963" s="179"/>
      <c r="H963" s="179"/>
      <c r="I963" s="179"/>
      <c r="J963" s="179"/>
      <c r="K963" s="179"/>
      <c r="L963" s="179"/>
      <c r="M963" s="179"/>
      <c r="N963" s="179"/>
      <c r="O963" s="179"/>
      <c r="P963" s="179"/>
      <c r="Q963" s="179"/>
      <c r="R963" s="179"/>
      <c r="S963" s="179"/>
      <c r="T963" s="179"/>
      <c r="U963" s="179"/>
      <c r="V963" s="179"/>
      <c r="W963" s="179"/>
      <c r="X963" s="179"/>
      <c r="Y963" s="179"/>
      <c r="Z963" s="179"/>
    </row>
    <row r="964" ht="10.5" customHeight="1">
      <c r="A964" s="179"/>
      <c r="B964" s="179"/>
      <c r="C964" s="179"/>
      <c r="D964" s="179"/>
      <c r="E964" s="179"/>
      <c r="F964" s="179"/>
      <c r="G964" s="179"/>
      <c r="H964" s="179"/>
      <c r="I964" s="179"/>
      <c r="J964" s="179"/>
      <c r="K964" s="179"/>
      <c r="L964" s="179"/>
      <c r="M964" s="179"/>
      <c r="N964" s="179"/>
      <c r="O964" s="179"/>
      <c r="P964" s="179"/>
      <c r="Q964" s="179"/>
      <c r="R964" s="179"/>
      <c r="S964" s="179"/>
      <c r="T964" s="179"/>
      <c r="U964" s="179"/>
      <c r="V964" s="179"/>
      <c r="W964" s="179"/>
      <c r="X964" s="179"/>
      <c r="Y964" s="179"/>
      <c r="Z964" s="179"/>
    </row>
    <row r="965" ht="10.5" customHeight="1">
      <c r="A965" s="179"/>
      <c r="B965" s="179"/>
      <c r="C965" s="179"/>
      <c r="D965" s="179"/>
      <c r="E965" s="179"/>
      <c r="F965" s="179"/>
      <c r="G965" s="179"/>
      <c r="H965" s="179"/>
      <c r="I965" s="179"/>
      <c r="J965" s="179"/>
      <c r="K965" s="179"/>
      <c r="L965" s="179"/>
      <c r="M965" s="179"/>
      <c r="N965" s="179"/>
      <c r="O965" s="179"/>
      <c r="P965" s="179"/>
      <c r="Q965" s="179"/>
      <c r="R965" s="179"/>
      <c r="S965" s="179"/>
      <c r="T965" s="179"/>
      <c r="U965" s="179"/>
      <c r="V965" s="179"/>
      <c r="W965" s="179"/>
      <c r="X965" s="179"/>
      <c r="Y965" s="179"/>
      <c r="Z965" s="179"/>
    </row>
    <row r="966" ht="10.5" customHeight="1">
      <c r="A966" s="179"/>
      <c r="B966" s="179"/>
      <c r="C966" s="179"/>
      <c r="D966" s="179"/>
      <c r="E966" s="179"/>
      <c r="F966" s="179"/>
      <c r="G966" s="179"/>
      <c r="H966" s="179"/>
      <c r="I966" s="179"/>
      <c r="J966" s="179"/>
      <c r="K966" s="179"/>
      <c r="L966" s="179"/>
      <c r="M966" s="179"/>
      <c r="N966" s="179"/>
      <c r="O966" s="179"/>
      <c r="P966" s="179"/>
      <c r="Q966" s="179"/>
      <c r="R966" s="179"/>
      <c r="S966" s="179"/>
      <c r="T966" s="179"/>
      <c r="U966" s="179"/>
      <c r="V966" s="179"/>
      <c r="W966" s="179"/>
      <c r="X966" s="179"/>
      <c r="Y966" s="179"/>
      <c r="Z966" s="179"/>
    </row>
    <row r="967" ht="10.5" customHeight="1">
      <c r="A967" s="179"/>
      <c r="B967" s="179"/>
      <c r="C967" s="179"/>
      <c r="D967" s="179"/>
      <c r="E967" s="179"/>
      <c r="F967" s="179"/>
      <c r="G967" s="179"/>
      <c r="H967" s="179"/>
      <c r="I967" s="179"/>
      <c r="J967" s="179"/>
      <c r="K967" s="179"/>
      <c r="L967" s="179"/>
      <c r="M967" s="179"/>
      <c r="N967" s="179"/>
      <c r="O967" s="179"/>
      <c r="P967" s="179"/>
      <c r="Q967" s="179"/>
      <c r="R967" s="179"/>
      <c r="S967" s="179"/>
      <c r="T967" s="179"/>
      <c r="U967" s="179"/>
      <c r="V967" s="179"/>
      <c r="W967" s="179"/>
      <c r="X967" s="179"/>
      <c r="Y967" s="179"/>
      <c r="Z967" s="179"/>
    </row>
    <row r="968" ht="10.5" customHeight="1">
      <c r="A968" s="179"/>
      <c r="B968" s="179"/>
      <c r="C968" s="179"/>
      <c r="D968" s="179"/>
      <c r="E968" s="179"/>
      <c r="F968" s="179"/>
      <c r="G968" s="179"/>
      <c r="H968" s="179"/>
      <c r="I968" s="179"/>
      <c r="J968" s="179"/>
      <c r="K968" s="179"/>
      <c r="L968" s="179"/>
      <c r="M968" s="179"/>
      <c r="N968" s="179"/>
      <c r="O968" s="179"/>
      <c r="P968" s="179"/>
      <c r="Q968" s="179"/>
      <c r="R968" s="179"/>
      <c r="S968" s="179"/>
      <c r="T968" s="179"/>
      <c r="U968" s="179"/>
      <c r="V968" s="179"/>
      <c r="W968" s="179"/>
      <c r="X968" s="179"/>
      <c r="Y968" s="179"/>
      <c r="Z968" s="179"/>
    </row>
    <row r="969" ht="10.5" customHeight="1">
      <c r="A969" s="179"/>
      <c r="B969" s="179"/>
      <c r="C969" s="179"/>
      <c r="D969" s="179"/>
      <c r="E969" s="179"/>
      <c r="F969" s="179"/>
      <c r="G969" s="179"/>
      <c r="H969" s="179"/>
      <c r="I969" s="179"/>
      <c r="J969" s="179"/>
      <c r="K969" s="179"/>
      <c r="L969" s="179"/>
      <c r="M969" s="179"/>
      <c r="N969" s="179"/>
      <c r="O969" s="179"/>
      <c r="P969" s="179"/>
      <c r="Q969" s="179"/>
      <c r="R969" s="179"/>
      <c r="S969" s="179"/>
      <c r="T969" s="179"/>
      <c r="U969" s="179"/>
      <c r="V969" s="179"/>
      <c r="W969" s="179"/>
      <c r="X969" s="179"/>
      <c r="Y969" s="179"/>
      <c r="Z969" s="179"/>
    </row>
    <row r="970" ht="10.5" customHeight="1">
      <c r="A970" s="179"/>
      <c r="B970" s="179"/>
      <c r="C970" s="179"/>
      <c r="D970" s="179"/>
      <c r="E970" s="179"/>
      <c r="F970" s="179"/>
      <c r="G970" s="179"/>
      <c r="H970" s="179"/>
      <c r="I970" s="179"/>
      <c r="J970" s="179"/>
      <c r="K970" s="179"/>
      <c r="L970" s="179"/>
      <c r="M970" s="179"/>
      <c r="N970" s="179"/>
      <c r="O970" s="179"/>
      <c r="P970" s="179"/>
      <c r="Q970" s="179"/>
      <c r="R970" s="179"/>
      <c r="S970" s="179"/>
      <c r="T970" s="179"/>
      <c r="U970" s="179"/>
      <c r="V970" s="179"/>
      <c r="W970" s="179"/>
      <c r="X970" s="179"/>
      <c r="Y970" s="179"/>
      <c r="Z970" s="179"/>
    </row>
    <row r="971" ht="10.5" customHeight="1">
      <c r="A971" s="179"/>
      <c r="B971" s="179"/>
      <c r="C971" s="179"/>
      <c r="D971" s="179"/>
      <c r="E971" s="179"/>
      <c r="F971" s="179"/>
      <c r="G971" s="179"/>
      <c r="H971" s="179"/>
      <c r="I971" s="179"/>
      <c r="J971" s="179"/>
      <c r="K971" s="179"/>
      <c r="L971" s="179"/>
      <c r="M971" s="179"/>
      <c r="N971" s="179"/>
      <c r="O971" s="179"/>
      <c r="P971" s="179"/>
      <c r="Q971" s="179"/>
      <c r="R971" s="179"/>
      <c r="S971" s="179"/>
      <c r="T971" s="179"/>
      <c r="U971" s="179"/>
      <c r="V971" s="179"/>
      <c r="W971" s="179"/>
      <c r="X971" s="179"/>
      <c r="Y971" s="179"/>
      <c r="Z971" s="179"/>
    </row>
    <row r="972" ht="10.5" customHeight="1">
      <c r="A972" s="179"/>
      <c r="B972" s="179"/>
      <c r="C972" s="179"/>
      <c r="D972" s="179"/>
      <c r="E972" s="179"/>
      <c r="F972" s="179"/>
      <c r="G972" s="179"/>
      <c r="H972" s="179"/>
      <c r="I972" s="179"/>
      <c r="J972" s="179"/>
      <c r="K972" s="179"/>
      <c r="L972" s="179"/>
      <c r="M972" s="179"/>
      <c r="N972" s="179"/>
      <c r="O972" s="179"/>
      <c r="P972" s="179"/>
      <c r="Q972" s="179"/>
      <c r="R972" s="179"/>
      <c r="S972" s="179"/>
      <c r="T972" s="179"/>
      <c r="U972" s="179"/>
      <c r="V972" s="179"/>
      <c r="W972" s="179"/>
      <c r="X972" s="179"/>
      <c r="Y972" s="179"/>
      <c r="Z972" s="179"/>
    </row>
    <row r="973" ht="10.5" customHeight="1">
      <c r="A973" s="179"/>
      <c r="B973" s="179"/>
      <c r="C973" s="179"/>
      <c r="D973" s="179"/>
      <c r="E973" s="179"/>
      <c r="F973" s="179"/>
      <c r="G973" s="179"/>
      <c r="H973" s="179"/>
      <c r="I973" s="179"/>
      <c r="J973" s="179"/>
      <c r="K973" s="179"/>
      <c r="L973" s="179"/>
      <c r="M973" s="179"/>
      <c r="N973" s="179"/>
      <c r="O973" s="179"/>
      <c r="P973" s="179"/>
      <c r="Q973" s="179"/>
      <c r="R973" s="179"/>
      <c r="S973" s="179"/>
      <c r="T973" s="179"/>
      <c r="U973" s="179"/>
      <c r="V973" s="179"/>
      <c r="W973" s="179"/>
      <c r="X973" s="179"/>
      <c r="Y973" s="179"/>
      <c r="Z973" s="179"/>
    </row>
    <row r="974" ht="10.5" customHeight="1">
      <c r="A974" s="179"/>
      <c r="B974" s="179"/>
      <c r="C974" s="179"/>
      <c r="D974" s="179"/>
      <c r="E974" s="179"/>
      <c r="F974" s="179"/>
      <c r="G974" s="179"/>
      <c r="H974" s="179"/>
      <c r="I974" s="179"/>
      <c r="J974" s="179"/>
      <c r="K974" s="179"/>
      <c r="L974" s="179"/>
      <c r="M974" s="179"/>
      <c r="N974" s="179"/>
      <c r="O974" s="179"/>
      <c r="P974" s="179"/>
      <c r="Q974" s="179"/>
      <c r="R974" s="179"/>
      <c r="S974" s="179"/>
      <c r="T974" s="179"/>
      <c r="U974" s="179"/>
      <c r="V974" s="179"/>
      <c r="W974" s="179"/>
      <c r="X974" s="179"/>
      <c r="Y974" s="179"/>
      <c r="Z974" s="179"/>
    </row>
    <row r="975" ht="10.5" customHeight="1">
      <c r="A975" s="179"/>
      <c r="B975" s="179"/>
      <c r="C975" s="179"/>
      <c r="D975" s="179"/>
      <c r="E975" s="179"/>
      <c r="F975" s="179"/>
      <c r="G975" s="179"/>
      <c r="H975" s="179"/>
      <c r="I975" s="179"/>
      <c r="J975" s="179"/>
      <c r="K975" s="179"/>
      <c r="L975" s="179"/>
      <c r="M975" s="179"/>
      <c r="N975" s="179"/>
      <c r="O975" s="179"/>
      <c r="P975" s="179"/>
      <c r="Q975" s="179"/>
      <c r="R975" s="179"/>
      <c r="S975" s="179"/>
      <c r="T975" s="179"/>
      <c r="U975" s="179"/>
      <c r="V975" s="179"/>
      <c r="W975" s="179"/>
      <c r="X975" s="179"/>
      <c r="Y975" s="179"/>
      <c r="Z975" s="179"/>
    </row>
    <row r="976" ht="10.5" customHeight="1">
      <c r="A976" s="179"/>
      <c r="B976" s="179"/>
      <c r="C976" s="179"/>
      <c r="D976" s="179"/>
      <c r="E976" s="179"/>
      <c r="F976" s="179"/>
      <c r="G976" s="179"/>
      <c r="H976" s="179"/>
      <c r="I976" s="179"/>
      <c r="J976" s="179"/>
      <c r="K976" s="179"/>
      <c r="L976" s="179"/>
      <c r="M976" s="179"/>
      <c r="N976" s="179"/>
      <c r="O976" s="179"/>
      <c r="P976" s="179"/>
      <c r="Q976" s="179"/>
      <c r="R976" s="179"/>
      <c r="S976" s="179"/>
      <c r="T976" s="179"/>
      <c r="U976" s="179"/>
      <c r="V976" s="179"/>
      <c r="W976" s="179"/>
      <c r="X976" s="179"/>
      <c r="Y976" s="179"/>
      <c r="Z976" s="179"/>
    </row>
    <row r="977" ht="10.5" customHeight="1">
      <c r="A977" s="179"/>
      <c r="B977" s="179"/>
      <c r="C977" s="179"/>
      <c r="D977" s="179"/>
      <c r="E977" s="179"/>
      <c r="F977" s="179"/>
      <c r="G977" s="179"/>
      <c r="H977" s="179"/>
      <c r="I977" s="179"/>
      <c r="J977" s="179"/>
      <c r="K977" s="179"/>
      <c r="L977" s="179"/>
      <c r="M977" s="179"/>
      <c r="N977" s="179"/>
      <c r="O977" s="179"/>
      <c r="P977" s="179"/>
      <c r="Q977" s="179"/>
      <c r="R977" s="179"/>
      <c r="S977" s="179"/>
      <c r="T977" s="179"/>
      <c r="U977" s="179"/>
      <c r="V977" s="179"/>
      <c r="W977" s="179"/>
      <c r="X977" s="179"/>
      <c r="Y977" s="179"/>
      <c r="Z977" s="179"/>
    </row>
    <row r="978" ht="10.5" customHeight="1">
      <c r="A978" s="179"/>
      <c r="B978" s="179"/>
      <c r="C978" s="179"/>
      <c r="D978" s="179"/>
      <c r="E978" s="179"/>
      <c r="F978" s="179"/>
      <c r="G978" s="179"/>
      <c r="H978" s="179"/>
      <c r="I978" s="179"/>
      <c r="J978" s="179"/>
      <c r="K978" s="179"/>
      <c r="L978" s="179"/>
      <c r="M978" s="179"/>
      <c r="N978" s="179"/>
      <c r="O978" s="179"/>
      <c r="P978" s="179"/>
      <c r="Q978" s="179"/>
      <c r="R978" s="179"/>
      <c r="S978" s="179"/>
      <c r="T978" s="179"/>
      <c r="U978" s="179"/>
      <c r="V978" s="179"/>
      <c r="W978" s="179"/>
      <c r="X978" s="179"/>
      <c r="Y978" s="179"/>
      <c r="Z978" s="179"/>
    </row>
    <row r="979" ht="10.5" customHeight="1">
      <c r="A979" s="179"/>
      <c r="B979" s="179"/>
      <c r="C979" s="179"/>
      <c r="D979" s="179"/>
      <c r="E979" s="179"/>
      <c r="F979" s="179"/>
      <c r="G979" s="179"/>
      <c r="H979" s="179"/>
      <c r="I979" s="179"/>
      <c r="J979" s="179"/>
      <c r="K979" s="179"/>
      <c r="L979" s="179"/>
      <c r="M979" s="179"/>
      <c r="N979" s="179"/>
      <c r="O979" s="179"/>
      <c r="P979" s="179"/>
      <c r="Q979" s="179"/>
      <c r="R979" s="179"/>
      <c r="S979" s="179"/>
      <c r="T979" s="179"/>
      <c r="U979" s="179"/>
      <c r="V979" s="179"/>
      <c r="W979" s="179"/>
      <c r="X979" s="179"/>
      <c r="Y979" s="179"/>
      <c r="Z979" s="179"/>
    </row>
    <row r="980" ht="10.5" customHeight="1">
      <c r="A980" s="179"/>
      <c r="B980" s="179"/>
      <c r="C980" s="179"/>
      <c r="D980" s="179"/>
      <c r="E980" s="179"/>
      <c r="F980" s="179"/>
      <c r="G980" s="179"/>
      <c r="H980" s="179"/>
      <c r="I980" s="179"/>
      <c r="J980" s="179"/>
      <c r="K980" s="179"/>
      <c r="L980" s="179"/>
      <c r="M980" s="179"/>
      <c r="N980" s="179"/>
      <c r="O980" s="179"/>
      <c r="P980" s="179"/>
      <c r="Q980" s="179"/>
      <c r="R980" s="179"/>
      <c r="S980" s="179"/>
      <c r="T980" s="179"/>
      <c r="U980" s="179"/>
      <c r="V980" s="179"/>
      <c r="W980" s="179"/>
      <c r="X980" s="179"/>
      <c r="Y980" s="179"/>
      <c r="Z980" s="179"/>
    </row>
    <row r="981" ht="10.5" customHeight="1">
      <c r="A981" s="179"/>
      <c r="B981" s="179"/>
      <c r="C981" s="179"/>
      <c r="D981" s="179"/>
      <c r="E981" s="179"/>
      <c r="F981" s="179"/>
      <c r="G981" s="179"/>
      <c r="H981" s="179"/>
      <c r="I981" s="179"/>
      <c r="J981" s="179"/>
      <c r="K981" s="179"/>
      <c r="L981" s="179"/>
      <c r="M981" s="179"/>
      <c r="N981" s="179"/>
      <c r="O981" s="179"/>
      <c r="P981" s="179"/>
      <c r="Q981" s="179"/>
      <c r="R981" s="179"/>
      <c r="S981" s="179"/>
      <c r="T981" s="179"/>
      <c r="U981" s="179"/>
      <c r="V981" s="179"/>
      <c r="W981" s="179"/>
      <c r="X981" s="179"/>
      <c r="Y981" s="179"/>
      <c r="Z981" s="179"/>
    </row>
    <row r="982" ht="10.5" customHeight="1">
      <c r="A982" s="179"/>
      <c r="B982" s="179"/>
      <c r="C982" s="179"/>
      <c r="D982" s="179"/>
      <c r="E982" s="179"/>
      <c r="F982" s="179"/>
      <c r="G982" s="179"/>
      <c r="H982" s="179"/>
      <c r="I982" s="179"/>
      <c r="J982" s="179"/>
      <c r="K982" s="179"/>
      <c r="L982" s="179"/>
      <c r="M982" s="179"/>
      <c r="N982" s="179"/>
      <c r="O982" s="179"/>
      <c r="P982" s="179"/>
      <c r="Q982" s="179"/>
      <c r="R982" s="179"/>
      <c r="S982" s="179"/>
      <c r="T982" s="179"/>
      <c r="U982" s="179"/>
      <c r="V982" s="179"/>
      <c r="W982" s="179"/>
      <c r="X982" s="179"/>
      <c r="Y982" s="179"/>
      <c r="Z982" s="179"/>
    </row>
    <row r="983" ht="10.5" customHeight="1">
      <c r="A983" s="179"/>
      <c r="B983" s="179"/>
      <c r="C983" s="179"/>
      <c r="D983" s="179"/>
      <c r="E983" s="179"/>
      <c r="F983" s="179"/>
      <c r="G983" s="179"/>
      <c r="H983" s="179"/>
      <c r="I983" s="179"/>
      <c r="J983" s="179"/>
      <c r="K983" s="179"/>
      <c r="L983" s="179"/>
      <c r="M983" s="179"/>
      <c r="N983" s="179"/>
      <c r="O983" s="179"/>
      <c r="P983" s="179"/>
      <c r="Q983" s="179"/>
      <c r="R983" s="179"/>
      <c r="S983" s="179"/>
      <c r="T983" s="179"/>
      <c r="U983" s="179"/>
      <c r="V983" s="179"/>
      <c r="W983" s="179"/>
      <c r="X983" s="179"/>
      <c r="Y983" s="179"/>
      <c r="Z983" s="179"/>
    </row>
    <row r="984" ht="10.5" customHeight="1">
      <c r="A984" s="179"/>
      <c r="B984" s="179"/>
      <c r="C984" s="179"/>
      <c r="D984" s="179"/>
      <c r="E984" s="179"/>
      <c r="F984" s="179"/>
      <c r="G984" s="179"/>
      <c r="H984" s="179"/>
      <c r="I984" s="179"/>
      <c r="J984" s="179"/>
      <c r="K984" s="179"/>
      <c r="L984" s="179"/>
      <c r="M984" s="179"/>
      <c r="N984" s="179"/>
      <c r="O984" s="179"/>
      <c r="P984" s="179"/>
      <c r="Q984" s="179"/>
      <c r="R984" s="179"/>
      <c r="S984" s="179"/>
      <c r="T984" s="179"/>
      <c r="U984" s="179"/>
      <c r="V984" s="179"/>
      <c r="W984" s="179"/>
      <c r="X984" s="179"/>
      <c r="Y984" s="179"/>
      <c r="Z984" s="179"/>
    </row>
    <row r="985" ht="10.5" customHeight="1">
      <c r="A985" s="179"/>
      <c r="B985" s="179"/>
      <c r="C985" s="179"/>
      <c r="D985" s="179"/>
      <c r="E985" s="179"/>
      <c r="F985" s="179"/>
      <c r="G985" s="179"/>
      <c r="H985" s="179"/>
      <c r="I985" s="179"/>
      <c r="J985" s="179"/>
      <c r="K985" s="179"/>
      <c r="L985" s="179"/>
      <c r="M985" s="179"/>
      <c r="N985" s="179"/>
      <c r="O985" s="179"/>
      <c r="P985" s="179"/>
      <c r="Q985" s="179"/>
      <c r="R985" s="179"/>
      <c r="S985" s="179"/>
      <c r="T985" s="179"/>
      <c r="U985" s="179"/>
      <c r="V985" s="179"/>
      <c r="W985" s="179"/>
      <c r="X985" s="179"/>
      <c r="Y985" s="179"/>
      <c r="Z985" s="179"/>
    </row>
    <row r="986" ht="10.5" customHeight="1">
      <c r="A986" s="179"/>
      <c r="B986" s="179"/>
      <c r="C986" s="179"/>
      <c r="D986" s="179"/>
      <c r="E986" s="179"/>
      <c r="F986" s="179"/>
      <c r="G986" s="179"/>
      <c r="H986" s="179"/>
      <c r="I986" s="179"/>
      <c r="J986" s="179"/>
      <c r="K986" s="179"/>
      <c r="L986" s="179"/>
      <c r="M986" s="179"/>
      <c r="N986" s="179"/>
      <c r="O986" s="179"/>
      <c r="P986" s="179"/>
      <c r="Q986" s="179"/>
      <c r="R986" s="179"/>
      <c r="S986" s="179"/>
      <c r="T986" s="179"/>
      <c r="U986" s="179"/>
      <c r="V986" s="179"/>
      <c r="W986" s="179"/>
      <c r="X986" s="179"/>
      <c r="Y986" s="179"/>
      <c r="Z986" s="179"/>
    </row>
    <row r="987" ht="10.5" customHeight="1">
      <c r="A987" s="179"/>
      <c r="B987" s="179"/>
      <c r="C987" s="179"/>
      <c r="D987" s="179"/>
      <c r="E987" s="179"/>
      <c r="F987" s="179"/>
      <c r="G987" s="179"/>
      <c r="H987" s="179"/>
      <c r="I987" s="179"/>
      <c r="J987" s="179"/>
      <c r="K987" s="179"/>
      <c r="L987" s="179"/>
      <c r="M987" s="179"/>
      <c r="N987" s="179"/>
      <c r="O987" s="179"/>
      <c r="P987" s="179"/>
      <c r="Q987" s="179"/>
      <c r="R987" s="179"/>
      <c r="S987" s="179"/>
      <c r="T987" s="179"/>
      <c r="U987" s="179"/>
      <c r="V987" s="179"/>
      <c r="W987" s="179"/>
      <c r="X987" s="179"/>
      <c r="Y987" s="179"/>
      <c r="Z987" s="179"/>
    </row>
    <row r="988" ht="10.5" customHeight="1">
      <c r="A988" s="179"/>
      <c r="B988" s="179"/>
      <c r="C988" s="179"/>
      <c r="D988" s="179"/>
      <c r="E988" s="179"/>
      <c r="F988" s="179"/>
      <c r="G988" s="179"/>
      <c r="H988" s="179"/>
      <c r="I988" s="179"/>
      <c r="J988" s="179"/>
      <c r="K988" s="179"/>
      <c r="L988" s="179"/>
      <c r="M988" s="179"/>
      <c r="N988" s="179"/>
      <c r="O988" s="179"/>
      <c r="P988" s="179"/>
      <c r="Q988" s="179"/>
      <c r="R988" s="179"/>
      <c r="S988" s="179"/>
      <c r="T988" s="179"/>
      <c r="U988" s="179"/>
      <c r="V988" s="179"/>
      <c r="W988" s="179"/>
      <c r="X988" s="179"/>
      <c r="Y988" s="179"/>
      <c r="Z988" s="179"/>
    </row>
    <row r="989" ht="10.5" customHeight="1">
      <c r="A989" s="179"/>
      <c r="B989" s="179"/>
      <c r="C989" s="179"/>
      <c r="D989" s="179"/>
      <c r="E989" s="179"/>
      <c r="F989" s="179"/>
      <c r="G989" s="179"/>
      <c r="H989" s="179"/>
      <c r="I989" s="179"/>
      <c r="J989" s="179"/>
      <c r="K989" s="179"/>
      <c r="L989" s="179"/>
      <c r="M989" s="179"/>
      <c r="N989" s="179"/>
      <c r="O989" s="179"/>
      <c r="P989" s="179"/>
      <c r="Q989" s="179"/>
      <c r="R989" s="179"/>
      <c r="S989" s="179"/>
      <c r="T989" s="179"/>
      <c r="U989" s="179"/>
      <c r="V989" s="179"/>
      <c r="W989" s="179"/>
      <c r="X989" s="179"/>
      <c r="Y989" s="179"/>
      <c r="Z989" s="179"/>
    </row>
    <row r="990" ht="10.5" customHeight="1">
      <c r="A990" s="179"/>
      <c r="B990" s="179"/>
      <c r="C990" s="179"/>
      <c r="D990" s="179"/>
      <c r="E990" s="179"/>
      <c r="F990" s="179"/>
      <c r="G990" s="179"/>
      <c r="H990" s="179"/>
      <c r="I990" s="179"/>
      <c r="J990" s="179"/>
      <c r="K990" s="179"/>
      <c r="L990" s="179"/>
      <c r="M990" s="179"/>
      <c r="N990" s="179"/>
      <c r="O990" s="179"/>
      <c r="P990" s="179"/>
      <c r="Q990" s="179"/>
      <c r="R990" s="179"/>
      <c r="S990" s="179"/>
      <c r="T990" s="179"/>
      <c r="U990" s="179"/>
      <c r="V990" s="179"/>
      <c r="W990" s="179"/>
      <c r="X990" s="179"/>
      <c r="Y990" s="179"/>
      <c r="Z990" s="179"/>
    </row>
    <row r="991" ht="10.5" customHeight="1">
      <c r="A991" s="179"/>
      <c r="B991" s="179"/>
      <c r="C991" s="179"/>
      <c r="D991" s="179"/>
      <c r="E991" s="179"/>
      <c r="F991" s="179"/>
      <c r="G991" s="179"/>
      <c r="H991" s="179"/>
      <c r="I991" s="179"/>
      <c r="J991" s="179"/>
      <c r="K991" s="179"/>
      <c r="L991" s="179"/>
      <c r="M991" s="179"/>
      <c r="N991" s="179"/>
      <c r="O991" s="179"/>
      <c r="P991" s="179"/>
      <c r="Q991" s="179"/>
      <c r="R991" s="179"/>
      <c r="S991" s="179"/>
      <c r="T991" s="179"/>
      <c r="U991" s="179"/>
      <c r="V991" s="179"/>
      <c r="W991" s="179"/>
      <c r="X991" s="179"/>
      <c r="Y991" s="179"/>
      <c r="Z991" s="179"/>
    </row>
    <row r="992" ht="10.5" customHeight="1">
      <c r="A992" s="179"/>
      <c r="B992" s="179"/>
      <c r="C992" s="179"/>
      <c r="D992" s="179"/>
      <c r="E992" s="179"/>
      <c r="F992" s="179"/>
      <c r="G992" s="179"/>
      <c r="H992" s="179"/>
      <c r="I992" s="179"/>
      <c r="J992" s="179"/>
      <c r="K992" s="179"/>
      <c r="L992" s="179"/>
      <c r="M992" s="179"/>
      <c r="N992" s="179"/>
      <c r="O992" s="179"/>
      <c r="P992" s="179"/>
      <c r="Q992" s="179"/>
      <c r="R992" s="179"/>
      <c r="S992" s="179"/>
      <c r="T992" s="179"/>
      <c r="U992" s="179"/>
      <c r="V992" s="179"/>
      <c r="W992" s="179"/>
      <c r="X992" s="179"/>
      <c r="Y992" s="179"/>
      <c r="Z992" s="179"/>
    </row>
    <row r="993" ht="10.5" customHeight="1">
      <c r="A993" s="179"/>
      <c r="B993" s="179"/>
      <c r="C993" s="179"/>
      <c r="D993" s="179"/>
      <c r="E993" s="179"/>
      <c r="F993" s="179"/>
      <c r="G993" s="179"/>
      <c r="H993" s="179"/>
      <c r="I993" s="179"/>
      <c r="J993" s="179"/>
      <c r="K993" s="179"/>
      <c r="L993" s="179"/>
      <c r="M993" s="179"/>
      <c r="N993" s="179"/>
      <c r="O993" s="179"/>
      <c r="P993" s="179"/>
      <c r="Q993" s="179"/>
      <c r="R993" s="179"/>
      <c r="S993" s="179"/>
      <c r="T993" s="179"/>
      <c r="U993" s="179"/>
      <c r="V993" s="179"/>
      <c r="W993" s="179"/>
      <c r="X993" s="179"/>
      <c r="Y993" s="179"/>
      <c r="Z993" s="179"/>
    </row>
    <row r="994" ht="10.5" customHeight="1">
      <c r="A994" s="179"/>
      <c r="B994" s="179"/>
      <c r="C994" s="179"/>
      <c r="D994" s="179"/>
      <c r="E994" s="179"/>
      <c r="F994" s="179"/>
      <c r="G994" s="179"/>
      <c r="H994" s="179"/>
      <c r="I994" s="179"/>
      <c r="J994" s="179"/>
      <c r="K994" s="179"/>
      <c r="L994" s="179"/>
      <c r="M994" s="179"/>
      <c r="N994" s="179"/>
      <c r="O994" s="179"/>
      <c r="P994" s="179"/>
      <c r="Q994" s="179"/>
      <c r="R994" s="179"/>
      <c r="S994" s="179"/>
      <c r="T994" s="179"/>
      <c r="U994" s="179"/>
      <c r="V994" s="179"/>
      <c r="W994" s="179"/>
      <c r="X994" s="179"/>
      <c r="Y994" s="179"/>
      <c r="Z994" s="179"/>
    </row>
    <row r="995" ht="10.5" customHeight="1">
      <c r="A995" s="179"/>
      <c r="B995" s="179"/>
      <c r="C995" s="179"/>
      <c r="D995" s="179"/>
      <c r="E995" s="179"/>
      <c r="F995" s="179"/>
      <c r="G995" s="179"/>
      <c r="H995" s="179"/>
      <c r="I995" s="179"/>
      <c r="J995" s="179"/>
      <c r="K995" s="179"/>
      <c r="L995" s="179"/>
      <c r="M995" s="179"/>
      <c r="N995" s="179"/>
      <c r="O995" s="179"/>
      <c r="P995" s="179"/>
      <c r="Q995" s="179"/>
      <c r="R995" s="179"/>
      <c r="S995" s="179"/>
      <c r="T995" s="179"/>
      <c r="U995" s="179"/>
      <c r="V995" s="179"/>
      <c r="W995" s="179"/>
      <c r="X995" s="179"/>
      <c r="Y995" s="179"/>
      <c r="Z995" s="179"/>
    </row>
    <row r="996" ht="10.5" customHeight="1">
      <c r="A996" s="179"/>
      <c r="B996" s="179"/>
      <c r="C996" s="179"/>
      <c r="D996" s="179"/>
      <c r="E996" s="179"/>
      <c r="F996" s="179"/>
      <c r="G996" s="179"/>
      <c r="H996" s="179"/>
      <c r="I996" s="179"/>
      <c r="J996" s="179"/>
      <c r="K996" s="179"/>
      <c r="L996" s="179"/>
      <c r="M996" s="179"/>
      <c r="N996" s="179"/>
      <c r="O996" s="179"/>
      <c r="P996" s="179"/>
      <c r="Q996" s="179"/>
      <c r="R996" s="179"/>
      <c r="S996" s="179"/>
      <c r="T996" s="179"/>
      <c r="U996" s="179"/>
      <c r="V996" s="179"/>
      <c r="W996" s="179"/>
      <c r="X996" s="179"/>
      <c r="Y996" s="179"/>
      <c r="Z996" s="179"/>
    </row>
    <row r="997" ht="10.5" customHeight="1">
      <c r="A997" s="179"/>
      <c r="B997" s="179"/>
      <c r="C997" s="179"/>
      <c r="D997" s="179"/>
      <c r="E997" s="179"/>
      <c r="F997" s="179"/>
      <c r="G997" s="179"/>
      <c r="H997" s="179"/>
      <c r="I997" s="179"/>
      <c r="J997" s="179"/>
      <c r="K997" s="179"/>
      <c r="L997" s="179"/>
      <c r="M997" s="179"/>
      <c r="N997" s="179"/>
      <c r="O997" s="179"/>
      <c r="P997" s="179"/>
      <c r="Q997" s="179"/>
      <c r="R997" s="179"/>
      <c r="S997" s="179"/>
      <c r="T997" s="179"/>
      <c r="U997" s="179"/>
      <c r="V997" s="179"/>
      <c r="W997" s="179"/>
      <c r="X997" s="179"/>
      <c r="Y997" s="179"/>
      <c r="Z997" s="179"/>
    </row>
    <row r="998" ht="10.5" customHeight="1">
      <c r="A998" s="179"/>
      <c r="B998" s="179"/>
      <c r="C998" s="179"/>
      <c r="D998" s="179"/>
      <c r="E998" s="179"/>
      <c r="F998" s="179"/>
      <c r="G998" s="179"/>
      <c r="H998" s="179"/>
      <c r="I998" s="179"/>
      <c r="J998" s="179"/>
      <c r="K998" s="179"/>
      <c r="L998" s="179"/>
      <c r="M998" s="179"/>
      <c r="N998" s="179"/>
      <c r="O998" s="179"/>
      <c r="P998" s="179"/>
      <c r="Q998" s="179"/>
      <c r="R998" s="179"/>
      <c r="S998" s="179"/>
      <c r="T998" s="179"/>
      <c r="U998" s="179"/>
      <c r="V998" s="179"/>
      <c r="W998" s="179"/>
      <c r="X998" s="179"/>
      <c r="Y998" s="179"/>
      <c r="Z998" s="179"/>
    </row>
    <row r="999" ht="10.5" customHeight="1">
      <c r="A999" s="179"/>
      <c r="B999" s="179"/>
      <c r="C999" s="179"/>
      <c r="D999" s="179"/>
      <c r="E999" s="179"/>
      <c r="F999" s="179"/>
      <c r="G999" s="179"/>
      <c r="H999" s="179"/>
      <c r="I999" s="179"/>
      <c r="J999" s="179"/>
      <c r="K999" s="179"/>
      <c r="L999" s="179"/>
      <c r="M999" s="179"/>
      <c r="N999" s="179"/>
      <c r="O999" s="179"/>
      <c r="P999" s="179"/>
      <c r="Q999" s="179"/>
      <c r="R999" s="179"/>
      <c r="S999" s="179"/>
      <c r="T999" s="179"/>
      <c r="U999" s="179"/>
      <c r="V999" s="179"/>
      <c r="W999" s="179"/>
      <c r="X999" s="179"/>
      <c r="Y999" s="179"/>
      <c r="Z999" s="179"/>
    </row>
    <row r="1000" ht="10.5" customHeight="1">
      <c r="A1000" s="179"/>
      <c r="B1000" s="179"/>
      <c r="C1000" s="179"/>
      <c r="D1000" s="179"/>
      <c r="E1000" s="179"/>
      <c r="F1000" s="179"/>
      <c r="G1000" s="179"/>
      <c r="H1000" s="179"/>
      <c r="I1000" s="179"/>
      <c r="J1000" s="179"/>
      <c r="K1000" s="179"/>
      <c r="L1000" s="179"/>
      <c r="M1000" s="179"/>
      <c r="N1000" s="179"/>
      <c r="O1000" s="179"/>
      <c r="P1000" s="179"/>
      <c r="Q1000" s="179"/>
      <c r="R1000" s="179"/>
      <c r="S1000" s="179"/>
      <c r="T1000" s="179"/>
      <c r="U1000" s="179"/>
      <c r="V1000" s="179"/>
      <c r="W1000" s="179"/>
      <c r="X1000" s="179"/>
      <c r="Y1000" s="179"/>
      <c r="Z1000" s="179"/>
    </row>
  </sheetData>
  <mergeCells count="33">
    <mergeCell ref="B8:B10"/>
    <mergeCell ref="C8:C10"/>
    <mergeCell ref="B11:B13"/>
    <mergeCell ref="C11:C13"/>
    <mergeCell ref="B14:B17"/>
    <mergeCell ref="C14:C17"/>
    <mergeCell ref="A1:A2"/>
    <mergeCell ref="B1:C2"/>
    <mergeCell ref="D1:D2"/>
    <mergeCell ref="E1:F2"/>
    <mergeCell ref="A3:A25"/>
    <mergeCell ref="B3:B6"/>
    <mergeCell ref="C3:C6"/>
    <mergeCell ref="B32:B35"/>
    <mergeCell ref="B36:B39"/>
    <mergeCell ref="B19:B23"/>
    <mergeCell ref="C19:C23"/>
    <mergeCell ref="A26:A35"/>
    <mergeCell ref="B26:B29"/>
    <mergeCell ref="C26:C29"/>
    <mergeCell ref="C32:C35"/>
    <mergeCell ref="C36:C39"/>
    <mergeCell ref="A45:A48"/>
    <mergeCell ref="A49:A52"/>
    <mergeCell ref="B50:B52"/>
    <mergeCell ref="C50:C52"/>
    <mergeCell ref="A36:A44"/>
    <mergeCell ref="B43:B44"/>
    <mergeCell ref="C43:C44"/>
    <mergeCell ref="B45:B47"/>
    <mergeCell ref="C45:C47"/>
    <mergeCell ref="D46:D47"/>
    <mergeCell ref="E46:E47"/>
  </mergeCells>
  <printOptions/>
  <pageMargins bottom="1.0" footer="0.0" header="0.0" left="0.75" right="0.75" top="1.0"/>
  <pageSetup orientation="landscape"/>
  <headerFooter>
    <oddHeader>&amp;LIndiana University School of Medicine HIPAA Security - Final Rule&amp;CCONFIDENTIAL INFORMATION The information in this report should be protected from inadvertent disclosure.</oddHeader>
    <oddFooter>&amp;L&amp;D&amp;CCONFIDENTIAL INFORMATION The information in this report should be protected from inadvertent disclosure.&amp;RPage &amp;P of </oddFooter>
  </headerFooter>
  <rowBreaks count="2" manualBreakCount="2">
    <brk id="25" man="1"/>
    <brk id="44" man="1"/>
  </rowBreaks>
  <drawing r:id="rId1"/>
</worksheet>
</file>